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14" documentId="120_S{2AC9BD13-BADA-5192-A53E-5A8FF88502F6}" xr6:coauthVersionLast="47" xr6:coauthVersionMax="47" xr10:uidLastSave="{711DC203-A546-45BD-A85B-2C385FF28572}"/>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<sst xmlns="http://schemas.openxmlformats.org/spreadsheetml/2006/main" count="180282" uniqueCount="39125">
  <si>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</si>
  <si>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</si>
  <si>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</si>
  <si>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</si>
  <si>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</si>
  <si>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</si>
  <si>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</si>
  <si>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</si>
  <si>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</si>
  <si>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</si>
  <si>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</si>
  <si>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</si>
  <si>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</si>
  <si>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</si>
  <si>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</si>
  <si>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</si>
  <si>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</si>
  <si>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</si>
  <si>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</si>
  <si>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</si>
  <si>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</si>
  <si>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</si>
  <si>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</si>
  <si>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</si>
  <si>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</si>
  <si>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</si>
  <si>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</si>
  <si>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</si>
  <si>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</si>
  <si>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</si>
  <si>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</si>
  <si>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</si>
  <si>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</si>
  <si>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</si>
  <si>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</si>
  <si>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</si>
  <si>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</si>
  <si>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</si>
  <si>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</si>
  <si>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</si>
  <si>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</si>
  <si>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</si>
  <si>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</si>
  <si>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</si>
  <si>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</si>
  <si>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</si>
  <si>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</si>
  <si>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</si>
  <si>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</si>
  <si>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</si>
  <si>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</si>
  <si>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</si>
  <si>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</si>
  <si>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</si>
  <si>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</si>
  <si>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</si>
  <si>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</si>
  <si>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</si>
  <si>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</si>
  <si>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</si>
  <si>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</si>
  <si>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</si>
  <si>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</si>
  <si>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</si>
  <si>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</si>
  <si>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</si>
  <si>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</si>
  <si>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</si>
  <si>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</si>
  <si>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</si>
  <si>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</si>
  <si>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</si>
  <si>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</si>
  <si>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</si>
  <si>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</si>
  <si>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</si>
  <si>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</si>
  <si>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</si>
  <si>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</si>
  <si>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</si>
  <si>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</si>
  <si>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</si>
  <si>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</si>
  <si>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</si>
  <si>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</si>
  <si>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</si>
  <si>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</si>
  <si>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</si>
  <si>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</si>
  <si>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</si>
  <si>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</si>
  <si>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</si>
  <si>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</si>
  <si>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</si>
  <si>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</si>
  <si>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</si>
  <si>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</si>
  <si>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</si>
  <si>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</si>
  <si>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</si>
  <si>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</si>
  <si>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</si>
  <si>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</si>
  <si>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</si>
  <si>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</si>
  <si>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</si>
  <si>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</si>
  <si>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</si>
  <si>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</si>
  <si>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</si>
  <si>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</si>
  <si>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</si>
  <si>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</si>
  <si>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</si>
  <si>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</si>
  <si>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</si>
  <si>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</si>
  <si>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</si>
  <si>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</si>
  <si>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</si>
  <si>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</si>
  <si>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</si>
  <si>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</si>
  <si>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</si>
  <si>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</si>
  <si>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</si>
  <si>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</si>
  <si>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</si>
  <si>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</si>
  <si>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</si>
  <si>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</si>
  <si>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</si>
  <si>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</si>
  <si>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</si>
  <si>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</si>
  <si>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</si>
  <si>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</si>
  <si>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</si>
  <si>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</si>
  <si>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</si>
  <si>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</si>
  <si>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</si>
  <si>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</si>
  <si>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</si>
  <si>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</si>
  <si>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</si>
  <si>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</si>
  <si>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</si>
  <si>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</si>
  <si>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</si>
  <si>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</si>
  <si>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</si>
  <si>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</si>
  <si>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</si>
  <si>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</si>
  <si>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</si>
  <si>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</si>
  <si>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</si>
  <si>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</si>
  <si>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</si>
  <si>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</si>
  <si>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</si>
  <si>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</si>
  <si>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</si>
  <si>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</si>
  <si>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</si>
  <si>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</si>
  <si>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</si>
  <si>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</si>
  <si>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</si>
  <si>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</si>
  <si>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</si>
  <si>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</si>
  <si>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</si>
  <si>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</si>
  <si>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</si>
  <si>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</si>
  <si>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</si>
  <si>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</si>
  <si>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</si>
  <si>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</si>
  <si>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</si>
  <si>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</si>
  <si>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</si>
  <si>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</si>
  <si>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</si>
  <si>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</si>
  <si>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</si>
  <si>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</si>
  <si>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</si>
  <si>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</si>
  <si>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</si>
  <si>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</si>
  <si>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</si>
  <si>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</si>
  <si>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</si>
  <si>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</si>
  <si>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</si>
  <si>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</si>
  <si>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</si>
  <si>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</si>
  <si>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</si>
  <si>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</si>
  <si>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</si>
  <si>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</si>
  <si>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</si>
  <si>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</si>
  <si>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</si>
  <si>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</si>
  <si>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</si>
  <si>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</si>
  <si>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</si>
  <si>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</si>
  <si>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</si>
  <si>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</si>
  <si>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</si>
  <si>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</si>
  <si>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</si>
  <si>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</si>
  <si>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</si>
  <si>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</si>
  <si>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</si>
  <si>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</si>
  <si>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</si>
  <si>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</si>
  <si>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</si>
  <si>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</si>
  <si>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</si>
  <si>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</si>
  <si>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</si>
  <si>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</si>
  <si>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</si>
  <si>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</si>
  <si>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</si>
  <si>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</si>
  <si>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</si>
  <si>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</si>
  <si>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</si>
  <si>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</si>
  <si>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</si>
  <si>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</si>
  <si>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</si>
  <si>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</si>
  <si>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</si>
  <si>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</si>
  <si>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</si>
  <si>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</si>
  <si>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</si>
  <si>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</si>
  <si>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</si>
  <si>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</si>
  <si>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</si>
  <si>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</si>
  <si>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</si>
  <si>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</si>
  <si>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</si>
  <si>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</si>
  <si>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</si>
  <si>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</si>
  <si>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</si>
  <si>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</si>
  <si>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</si>
  <si>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</si>
  <si>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</si>
  <si>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</si>
  <si>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</si>
  <si>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</si>
  <si>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</si>
  <si>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</si>
  <si>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</si>
  <si>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</si>
  <si>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</si>
  <si>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</si>
  <si>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</si>
  <si>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</si>
  <si>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</si>
  <si>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</si>
  <si>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</si>
  <si>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</si>
  <si>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</si>
  <si>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</si>
  <si>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</si>
  <si>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</si>
  <si>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</si>
  <si>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</si>
  <si>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</si>
  <si>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</si>
  <si>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</si>
  <si>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</si>
  <si>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</si>
  <si>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</si>
  <si>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</si>
  <si>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</si>
  <si>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</si>
  <si>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</si>
  <si>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</si>
  <si>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</si>
  <si>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</si>
  <si>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</si>
  <si>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</si>
  <si>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</si>
  <si>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</si>
  <si>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</si>
  <si>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</si>
  <si>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</si>
  <si>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</si>
  <si>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</si>
  <si>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</si>
  <si>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</si>
  <si>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</si>
  <si>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</si>
  <si>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</si>
  <si>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</si>
  <si>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</si>
  <si>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</si>
  <si>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</si>
  <si>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</si>
  <si>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</si>
  <si>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</si>
  <si>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</si>
  <si>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</si>
  <si>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</si>
  <si>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</si>
  <si>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</si>
  <si>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</si>
  <si>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</si>
  <si>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</si>
  <si>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</si>
  <si>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</si>
  <si>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</si>
  <si>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</si>
  <si>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</si>
  <si>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</si>
  <si>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</si>
  <si>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</si>
  <si>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</si>
  <si>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</si>
  <si>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</si>
  <si>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</si>
  <si>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</si>
  <si>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</si>
  <si>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</si>
  <si>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</si>
  <si>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</si>
  <si>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</si>
  <si>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</si>
  <si>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</si>
  <si>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</si>
  <si>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</si>
  <si>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</si>
  <si>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</si>
  <si>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</si>
  <si>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</si>
  <si>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</si>
  <si>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</si>
  <si>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</si>
  <si>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</si>
  <si>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</si>
  <si>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</si>
  <si>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</si>
  <si>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</si>
  <si>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</si>
  <si>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</si>
  <si>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</si>
  <si>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</si>
  <si>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</si>
  <si>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</si>
  <si>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</si>
  <si>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</si>
  <si>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</si>
  <si>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</si>
  <si>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</si>
  <si>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</si>
  <si>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</si>
  <si>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</si>
  <si>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</si>
  <si>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</si>
  <si>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</si>
  <si>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</si>
  <si>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</si>
  <si>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</si>
  <si>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</si>
  <si>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</si>
  <si>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</si>
  <si>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</si>
  <si>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</si>
  <si>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</si>
  <si>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</si>
  <si>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</si>
  <si>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</si>
  <si>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</si>
  <si>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</si>
  <si>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</si>
  <si>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</si>
  <si>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</si>
  <si>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</si>
  <si>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</si>
  <si>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</si>
  <si>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</si>
  <si>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</si>
  <si>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</si>
  <si>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</si>
  <si>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</si>
  <si>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</si>
  <si>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</si>
  <si>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</si>
  <si>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</si>
  <si>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</si>
  <si>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</si>
  <si>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</si>
  <si>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</si>
  <si>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</si>
  <si>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</si>
  <si>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</si>
  <si>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</si>
  <si>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</si>
  <si>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</si>
  <si>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</si>
  <si>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</si>
  <si>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</si>
  <si>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</si>
  <si>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</si>
  <si>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</si>
  <si>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</si>
  <si>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</si>
  <si>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</si>
  <si>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</si>
  <si>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</si>
  <si>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</si>
  <si>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</si>
  <si>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</si>
  <si>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</si>
  <si>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</si>
  <si>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</si>
  <si>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</si>
  <si>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</si>
  <si>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</si>
  <si>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</si>
  <si>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</si>
  <si>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</si>
  <si>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</si>
  <si>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</si>
  <si>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</si>
  <si>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</si>
  <si>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</si>
  <si>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</si>
  <si>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</si>
  <si>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</si>
  <si>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</si>
  <si>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</si>
  <si>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</si>
  <si>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</si>
  <si>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</si>
  <si>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</si>
  <si>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</si>
  <si>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</si>
  <si>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</si>
  <si>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</si>
  <si>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</si>
  <si>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</si>
  <si>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</si>
  <si>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</si>
  <si>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</si>
  <si>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</si>
  <si>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</si>
  <si>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</si>
  <si>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</si>
  <si>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</si>
  <si>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</si>
  <si>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</si>
  <si>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</si>
  <si>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</si>
  <si>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</si>
  <si>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</si>
  <si>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</si>
  <si>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</si>
  <si>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</si>
  <si>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</si>
  <si>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</si>
  <si>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</si>
  <si>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</si>
  <si>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</si>
  <si>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</si>
  <si>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</si>
  <si>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</si>
  <si>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</si>
  <si>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</si>
  <si>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</si>
  <si>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</si>
  <si>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</si>
  <si>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</si>
  <si>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</si>
  <si>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</si>
  <si>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</si>
  <si>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</si>
  <si>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</si>
  <si>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</si>
  <si>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</si>
  <si>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</si>
  <si>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</si>
  <si>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</si>
  <si>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</si>
  <si>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</si>
  <si>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</si>
  <si>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</si>
  <si>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</si>
  <si>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</si>
  <si>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</si>
  <si>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</si>
  <si>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</si>
  <si>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</si>
  <si>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</si>
  <si>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</si>
  <si>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</si>
  <si>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</si>
  <si>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</si>
  <si>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</si>
  <si>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</si>
  <si>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</si>
  <si>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</si>
  <si>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</si>
  <si>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</si>
  <si>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</si>
  <si>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</si>
  <si>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</si>
  <si>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</si>
  <si>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</si>
  <si>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</si>
  <si>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</si>
  <si>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</si>
  <si>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</si>
  <si>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</si>
  <si>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</si>
  <si>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</si>
  <si>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</si>
  <si>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</si>
  <si>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</si>
  <si>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</si>
  <si>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</si>
  <si>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</si>
  <si>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</si>
  <si>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</si>
  <si>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</si>
  <si>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</si>
  <si>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</si>
  <si>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</si>
  <si>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</si>
  <si>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</si>
  <si>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</si>
  <si>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</si>
  <si>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</si>
  <si>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</si>
  <si>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</si>
  <si>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</si>
  <si>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</si>
  <si>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</si>
  <si>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</si>
  <si>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</si>
  <si>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</si>
  <si>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</si>
  <si>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</si>
  <si>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</si>
  <si>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</si>
  <si>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</si>
  <si>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</si>
  <si>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</si>
  <si>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</si>
  <si>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</si>
  <si>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</si>
  <si>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</si>
  <si>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</si>
  <si>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</si>
  <si>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</si>
  <si>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</si>
  <si>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</si>
  <si>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</si>
  <si>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</si>
  <si>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</si>
  <si>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</si>
  <si>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</si>
  <si>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</si>
  <si>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</si>
  <si>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</si>
  <si>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</si>
  <si>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</si>
  <si>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</si>
  <si>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</si>
  <si>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</si>
  <si>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</si>
  <si>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</si>
  <si>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</si>
  <si>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</si>
  <si>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</si>
  <si>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</si>
  <si>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</si>
  <si>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</si>
  <si>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</si>
  <si>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</si>
  <si>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</si>
  <si>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</si>
  <si>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</si>
  <si>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</si>
  <si>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</si>
  <si>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</si>
  <si>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</si>
  <si>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</si>
  <si>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</si>
  <si>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</si>
  <si>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</si>
  <si>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</si>
  <si>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</si>
  <si>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</si>
  <si>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</si>
  <si>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</si>
  <si>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</si>
  <si>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</si>
  <si>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</si>
  <si>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</si>
  <si>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</si>
  <si>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</si>
  <si>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</si>
  <si>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</si>
  <si>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</si>
  <si>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</si>
  <si>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</si>
  <si>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</si>
  <si>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</si>
  <si>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</si>
  <si>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</si>
  <si>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</si>
  <si>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</si>
  <si>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</si>
  <si>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</si>
  <si>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</si>
  <si>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</si>
  <si>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</si>
  <si>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</si>
  <si>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</si>
  <si>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</si>
  <si>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</si>
  <si>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</si>
  <si>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</si>
  <si>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</si>
  <si>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</si>
  <si>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</si>
  <si>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</si>
  <si>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</si>
  <si>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</si>
  <si>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</si>
  <si>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</si>
  <si>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</si>
  <si>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</si>
  <si>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</si>
  <si>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</si>
  <si>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</si>
  <si>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</si>
  <si>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</si>
  <si>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</si>
  <si>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</si>
  <si>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</si>
  <si>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</si>
  <si>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</si>
  <si>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</si>
  <si>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</si>
  <si>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</si>
  <si>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</si>
  <si>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</si>
  <si>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</si>
  <si>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</si>
  <si>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</si>
  <si>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</si>
  <si>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</si>
  <si>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</si>
  <si>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</si>
  <si>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</si>
  <si>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</si>
  <si>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</si>
  <si>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</si>
  <si>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</si>
  <si>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</si>
  <si>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</si>
  <si>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</si>
  <si>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</si>
  <si>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</si>
  <si>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</si>
  <si>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</si>
  <si>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</si>
  <si>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</si>
  <si>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</si>
  <si>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</si>
  <si>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</si>
  <si>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</si>
  <si>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</si>
  <si>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</si>
  <si>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</si>
  <si>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</si>
  <si>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</si>
  <si>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</si>
  <si>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</si>
  <si>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</si>
  <si>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</si>
  <si>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</si>
  <si>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</si>
  <si>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</si>
  <si>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</si>
  <si>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</si>
  <si>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</si>
  <si>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</si>
  <si>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</si>
  <si>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</si>
  <si>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</si>
  <si>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</si>
  <si>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</si>
  <si>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</si>
  <si>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</si>
  <si>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</si>
  <si>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</si>
  <si>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</si>
  <si>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</si>
  <si>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</si>
  <si>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</si>
  <si>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</si>
  <si>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</si>
  <si>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</si>
  <si>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</si>
  <si>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</si>
  <si>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</si>
  <si>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</si>
  <si>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</si>
  <si>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</si>
  <si>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</si>
  <si>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</si>
  <si>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</si>
  <si>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</si>
  <si>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</si>
  <si>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</si>
  <si>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</si>
  <si>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</si>
  <si>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</si>
  <si>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</si>
  <si>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</si>
  <si>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</si>
  <si>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</si>
  <si>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</si>
  <si>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</si>
  <si>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</si>
  <si>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</si>
  <si>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</si>
  <si>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</si>
  <si>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</si>
  <si>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</si>
  <si>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</si>
  <si>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</si>
  <si>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</si>
  <si>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</si>
  <si>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</si>
  <si>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</si>
  <si>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</si>
  <si>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</si>
  <si>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</si>
  <si>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</si>
  <si>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</si>
  <si>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</si>
  <si>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</si>
  <si>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</si>
  <si>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</si>
  <si>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</si>
  <si>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</si>
  <si>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</si>
  <si>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</si>
  <si>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</si>
  <si>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</si>
  <si>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</si>
  <si>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</si>
  <si>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</si>
  <si>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</si>
  <si>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</si>
  <si>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</si>
  <si>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</si>
  <si>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</si>
  <si>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</si>
  <si>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</si>
  <si>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</si>
  <si>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</si>
  <si>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</si>
  <si>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</si>
  <si>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</si>
  <si>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</si>
  <si>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</si>
  <si>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</si>
  <si>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</si>
  <si>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</si>
  <si>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</si>
  <si>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</si>
  <si>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</si>
  <si>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</si>
  <si>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</si>
  <si>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</si>
  <si>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</si>
  <si>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</si>
  <si>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</si>
  <si>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</si>
  <si>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</si>
  <si>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</si>
  <si>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</si>
  <si>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</si>
  <si>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</si>
  <si>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</si>
  <si>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</si>
  <si>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</si>
  <si>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</si>
  <si>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</si>
  <si>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</si>
  <si>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</si>
  <si>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</si>
  <si>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</si>
  <si>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</si>
  <si>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</si>
  <si>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</si>
  <si>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</si>
  <si>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</si>
  <si>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</si>
  <si>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</si>
  <si>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</si>
  <si>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</si>
  <si>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</si>
  <si>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</si>
  <si>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</si>
  <si>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</si>
  <si>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</si>
  <si>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</si>
  <si>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</si>
  <si>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</si>
  <si>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</si>
  <si>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</si>
  <si>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</si>
  <si>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</si>
  <si>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</si>
  <si>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</si>
  <si>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</si>
  <si>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</si>
  <si>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</si>
  <si>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</si>
  <si>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</si>
  <si>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</si>
  <si>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</si>
  <si>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</si>
  <si>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</si>
  <si>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</si>
  <si>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</si>
  <si>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</si>
  <si>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</si>
  <si>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</si>
  <si>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</si>
  <si>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</si>
  <si>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</si>
  <si>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</si>
  <si>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</si>
  <si>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</si>
  <si>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</si>
  <si>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</si>
  <si>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</si>
  <si>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</si>
  <si>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</si>
  <si>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</si>
  <si>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</si>
  <si>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</si>
  <si>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</si>
  <si>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</si>
  <si>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</si>
  <si>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</si>
  <si>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</si>
  <si>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</si>
  <si>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</si>
  <si>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</si>
  <si>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</si>
  <si>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</si>
  <si>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</si>
  <si>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</si>
  <si>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</si>
  <si>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</si>
  <si>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</si>
  <si>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</si>
  <si>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</si>
  <si>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</si>
  <si>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</si>
  <si>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</si>
  <si>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</si>
  <si>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</si>
  <si>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</si>
  <si>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</si>
  <si>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</si>
  <si>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</si>
  <si>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</si>
  <si>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</si>
  <si>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</si>
  <si>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</si>
  <si>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</si>
  <si>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</si>
  <si>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</si>
  <si>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</si>
  <si>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</si>
  <si>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</si>
  <si>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</si>
  <si>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</si>
  <si>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</si>
  <si>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</si>
  <si>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</si>
  <si>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</si>
  <si>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</si>
  <si>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</si>
  <si>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</si>
  <si>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</si>
  <si>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</si>
  <si>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</si>
  <si>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</si>
  <si>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</si>
  <si>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</si>
  <si>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</si>
  <si>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</si>
  <si>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</si>
  <si>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</si>
  <si>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</si>
  <si>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</si>
  <si>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</si>
  <si>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</si>
  <si>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</si>
  <si>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</si>
  <si>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</si>
  <si>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</si>
  <si>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</si>
  <si>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</si>
  <si>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</si>
  <si>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</si>
  <si>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</si>
  <si>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</si>
  <si>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</si>
  <si>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</si>
  <si>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</si>
  <si>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</si>
  <si>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</si>
  <si>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</si>
  <si>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</si>
  <si>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</si>
  <si>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</si>
  <si>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</si>
  <si>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</si>
  <si>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</si>
  <si>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</si>
  <si>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</si>
  <si>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</si>
  <si>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</si>
  <si>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</si>
  <si>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</si>
  <si>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</si>
  <si>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</si>
  <si>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</si>
  <si>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</si>
  <si>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</si>
  <si>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</si>
  <si>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</si>
  <si>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</si>
  <si>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</si>
  <si>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</si>
  <si>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</si>
  <si>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</si>
  <si>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</si>
  <si>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</si>
  <si>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</si>
  <si>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</si>
  <si>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</si>
  <si>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</si>
  <si>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</si>
  <si>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</si>
  <si>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</si>
  <si>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</si>
  <si>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</si>
  <si>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</si>
  <si>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</si>
  <si>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</si>
  <si>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</si>
  <si>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</si>
  <si>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</si>
  <si>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</si>
  <si>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</si>
  <si>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</si>
  <si>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</si>
  <si>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</si>
  <si>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</si>
  <si>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</si>
  <si>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</si>
  <si>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</si>
  <si>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</si>
  <si>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</si>
  <si>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</si>
  <si>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</si>
  <si>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</si>
  <si>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</si>
  <si>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</si>
  <si>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</si>
  <si>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</si>
  <si>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</si>
  <si>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</si>
  <si>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</si>
  <si>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</si>
  <si>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</si>
  <si>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</si>
  <si>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</si>
  <si>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</si>
  <si>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</si>
  <si>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</si>
  <si>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</si>
  <si>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</si>
  <si>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</si>
  <si>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</si>
  <si>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</si>
  <si>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</si>
  <si>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</si>
  <si>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</si>
  <si>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</si>
  <si>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</si>
  <si>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</si>
  <si>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</si>
  <si>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</si>
  <si>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</si>
  <si>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</si>
  <si>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</si>
  <si>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</si>
  <si>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</si>
  <si>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</si>
  <si>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</si>
  <si>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</si>
  <si>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</si>
  <si>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</si>
  <si>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</si>
  <si>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</si>
  <si>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</si>
  <si>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</si>
  <si>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</si>
  <si>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</si>
  <si>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</si>
  <si>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</si>
  <si>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</si>
  <si>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</si>
  <si>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</si>
  <si>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</si>
  <si>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</si>
  <si>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</si>
  <si>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</si>
  <si>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</si>
  <si>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</si>
  <si>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</si>
  <si>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</si>
  <si>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</si>
  <si>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</si>
  <si>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</si>
  <si>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</si>
  <si>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</si>
  <si>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</si>
  <si>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</si>
  <si>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</si>
  <si>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</si>
  <si>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</si>
  <si>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</si>
  <si>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</si>
  <si>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</si>
  <si>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</si>
  <si>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</si>
  <si>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</si>
  <si>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</si>
  <si>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</si>
  <si>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</si>
  <si>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</si>
  <si>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</si>
  <si>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</si>
  <si>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</si>
  <si>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</si>
  <si>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</si>
  <si>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</si>
  <si>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</si>
  <si>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</si>
  <si>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</si>
  <si>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</si>
  <si>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</si>
  <si>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</si>
  <si>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</si>
  <si>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</si>
  <si>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</si>
  <si>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</si>
  <si>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</si>
  <si>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</si>
  <si>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</si>
  <si>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</si>
  <si>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</si>
  <si>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</si>
  <si>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</si>
  <si>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</si>
  <si>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</si>
  <si>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</si>
  <si>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</si>
  <si>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</si>
  <si>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</si>
  <si>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</si>
  <si>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</si>
  <si>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</si>
  <si>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</si>
  <si>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</si>
  <si>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</si>
  <si>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</si>
  <si>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</si>
  <si>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</si>
  <si>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</si>
  <si>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</si>
  <si>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</si>
  <si>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</si>
  <si>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</si>
  <si>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</si>
  <si>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</si>
  <si>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</si>
  <si>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</si>
  <si>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</si>
  <si>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</si>
  <si>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</si>
  <si>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</si>
  <si>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</si>
  <si>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</si>
  <si>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</si>
  <si>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</si>
  <si>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</si>
  <si>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</si>
  <si>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</si>
  <si>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</si>
  <si>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</si>
  <si>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</si>
  <si>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</si>
  <si>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</si>
  <si>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</si>
  <si>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</si>
  <si>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</si>
  <si>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</si>
  <si>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</si>
  <si>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</si>
  <si>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</si>
  <si>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</si>
  <si>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</si>
  <si>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</si>
  <si>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</si>
  <si>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</si>
  <si>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</si>
  <si>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</si>
  <si>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</si>
  <si>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</si>
  <si>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</si>
  <si>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</si>
  <si>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</si>
  <si>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</si>
  <si>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</si>
  <si>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</si>
  <si>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</si>
  <si>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</si>
  <si>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</si>
  <si>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</si>
  <si>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</si>
  <si>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</si>
  <si>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</si>
  <si>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</si>
  <si>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</si>
  <si>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</si>
  <si>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</si>
  <si>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</si>
  <si>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</si>
  <si>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</si>
  <si>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</si>
  <si>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</si>
  <si>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</si>
  <si>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</si>
  <si>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</si>
  <si>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</si>
  <si>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</si>
  <si>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</si>
  <si>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</si>
  <si>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</si>
  <si>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</si>
  <si>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</si>
  <si>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</si>
  <si>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</si>
  <si>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</si>
  <si>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</si>
  <si>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</si>
  <si>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</si>
  <si>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</si>
  <si>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</si>
  <si>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</si>
  <si>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</si>
  <si>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</si>
  <si>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</si>
  <si>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</si>
  <si>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</si>
  <si>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</si>
  <si>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</si>
  <si>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</si>
  <si>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</si>
  <si>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</si>
  <si>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</si>
  <si>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</si>
  <si>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</si>
  <si>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</si>
  <si>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</si>
  <si>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</si>
  <si>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</si>
  <si>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</si>
  <si>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</si>
  <si>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</si>
  <si>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</si>
  <si>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</si>
  <si>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</si>
  <si>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</si>
  <si>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</si>
  <si>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</si>
  <si>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</si>
  <si>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</si>
  <si>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</si>
  <si>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</si>
  <si>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</si>
  <si>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</si>
  <si>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</si>
  <si>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</si>
  <si>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</si>
  <si>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</si>
  <si>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</si>
  <si>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</si>
  <si>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</si>
  <si>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</si>
  <si>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</si>
  <si>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</si>
  <si>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</si>
  <si>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</si>
  <si>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</si>
  <si>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</si>
  <si>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</si>
  <si>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</si>
  <si>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</si>
  <si>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</si>
  <si>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</si>
  <si>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</si>
  <si>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</si>
  <si>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</si>
  <si>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</si>
  <si>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</si>
  <si>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</si>
  <si>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</si>
  <si>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</si>
  <si>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</si>
  <si>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</si>
  <si>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</si>
  <si>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</si>
  <si>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</si>
  <si>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</si>
  <si>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</si>
  <si>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</si>
  <si>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</si>
  <si>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</si>
  <si>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</si>
  <si>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</si>
  <si>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</si>
  <si>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</si>
  <si>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</si>
  <si>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</si>
  <si>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</si>
  <si>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</si>
  <si>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</si>
  <si>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</si>
  <si>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</si>
  <si>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</si>
  <si>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</si>
  <si>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</si>
  <si>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</si>
  <si>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</si>
  <si>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</si>
  <si>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</si>
  <si>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</si>
  <si>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</si>
  <si>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</si>
  <si>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</si>
  <si>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</si>
  <si>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</si>
  <si>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</si>
  <si>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</si>
  <si>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</si>
  <si>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</si>
  <si>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</si>
  <si>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</si>
  <si>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</si>
  <si>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</si>
  <si>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</si>
  <si>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</si>
  <si>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</si>
  <si>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</si>
  <si>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</si>
  <si>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</si>
  <si>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</si>
  <si>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</si>
  <si>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</si>
  <si>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</si>
  <si>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</si>
  <si>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</si>
  <si>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</si>
  <si>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</si>
  <si>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</si>
  <si>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</si>
  <si>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</si>
  <si>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</si>
  <si>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</si>
  <si>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</si>
  <si>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</si>
  <si>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</si>
  <si>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</si>
  <si>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</si>
  <si>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</si>
  <si>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</si>
  <si>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</si>
  <si>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</si>
  <si>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</si>
  <si>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</si>
  <si>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</si>
  <si>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</si>
  <si>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</si>
  <si>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</si>
  <si>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</si>
  <si>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</si>
  <si>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</si>
  <si>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</si>
  <si>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</si>
  <si>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</si>
  <si>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</si>
  <si>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</si>
  <si>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</si>
  <si>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</si>
  <si>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</si>
  <si>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</si>
  <si>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</si>
  <si>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</si>
  <si>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</si>
  <si>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</si>
  <si>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</si>
  <si>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</si>
  <si>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</si>
  <si>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</si>
  <si>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</si>
  <si>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</si>
  <si>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</si>
  <si>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</si>
  <si>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</si>
  <si>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</si>
  <si>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</si>
  <si>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</si>
  <si>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</si>
  <si>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</si>
  <si>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</si>
  <si>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</si>
  <si>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</si>
  <si>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</si>
  <si>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</si>
  <si>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</si>
  <si>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</si>
  <si>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</si>
  <si>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</si>
  <si>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</si>
  <si>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</si>
  <si>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</si>
  <si>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</si>
  <si>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</si>
  <si>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</si>
  <si>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</si>
  <si>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</si>
  <si>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</si>
  <si>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</si>
  <si>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</si>
  <si>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</si>
  <si>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</si>
  <si>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</si>
  <si>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</si>
  <si>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</si>
  <si>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</si>
  <si>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</si>
  <si>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</si>
  <si>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</si>
  <si>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</si>
  <si>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</si>
  <si>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</si>
  <si>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</si>
  <si>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</si>
  <si>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</si>
  <si>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</si>
  <si>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</si>
  <si>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</si>
  <si>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</si>
  <si>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</si>
  <si>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</si>
  <si>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</si>
  <si>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</si>
  <si>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</si>
  <si>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</si>
  <si>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</si>
  <si>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</si>
  <si>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</si>
  <si>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</si>
  <si>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</si>
  <si>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</si>
  <si>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</si>
  <si>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</si>
  <si>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</si>
  <si>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</si>
  <si>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</si>
  <si>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</si>
  <si>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</si>
  <si>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</si>
  <si>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</si>
  <si>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</si>
  <si>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</si>
  <si>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</si>
  <si>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</si>
  <si>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</si>
  <si>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</si>
  <si>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</si>
  <si>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</si>
  <si>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</si>
  <si>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</si>
  <si>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</si>
  <si>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</si>
  <si>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</si>
  <si>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</si>
  <si>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</si>
  <si>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</si>
  <si>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</si>
  <si>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</si>
  <si>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</si>
  <si>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</si>
  <si>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</si>
  <si>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</si>
  <si>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</si>
  <si>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</si>
  <si>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</si>
  <si>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</si>
  <si>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</si>
  <si>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</si>
  <si>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</si>
  <si>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</si>
  <si>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</si>
  <si>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</si>
  <si>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</si>
  <si>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</si>
  <si>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</si>
  <si>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</si>
  <si>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</si>
  <si>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</si>
  <si>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</si>
  <si>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</si>
  <si>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</si>
  <si>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</si>
  <si>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</si>
  <si>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</si>
  <si>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</si>
  <si>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</si>
  <si>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</si>
  <si>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</si>
  <si>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</si>
  <si>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</si>
  <si>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</si>
  <si>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</si>
  <si>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</si>
  <si>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</si>
  <si>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</si>
  <si>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</si>
  <si>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</si>
  <si>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</si>
  <si>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</si>
  <si>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</si>
  <si>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</si>
  <si>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</si>
  <si>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</si>
  <si>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</si>
  <si>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</si>
  <si>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</si>
  <si>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</si>
  <si>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</si>
  <si>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</si>
  <si>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</si>
  <si>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</si>
  <si>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</si>
  <si>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</si>
  <si>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</si>
  <si>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</si>
  <si>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</si>
  <si>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</si>
  <si>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</si>
  <si>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</si>
  <si>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</si>
  <si>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</si>
  <si>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</si>
  <si>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</si>
  <si>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</si>
  <si>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</si>
  <si>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</si>
  <si>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</si>
  <si>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</si>
  <si>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</si>
  <si>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</si>
  <si>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</si>
  <si>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</si>
  <si>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</si>
  <si>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</si>
  <si>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</si>
  <si>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</si>
  <si>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</si>
  <si>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</si>
  <si>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</si>
  <si>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</si>
  <si>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</si>
  <si>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</si>
  <si>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</si>
  <si>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</si>
  <si>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</si>
  <si>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</si>
  <si>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</si>
  <si>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</si>
  <si>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</si>
  <si>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</si>
  <si>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</si>
  <si>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</si>
  <si>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</si>
  <si>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</si>
  <si>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</si>
  <si>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</si>
  <si>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</si>
  <si>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</si>
  <si>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</si>
  <si>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</si>
  <si>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</si>
  <si>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</si>
  <si>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</si>
  <si>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</si>
  <si>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</si>
  <si>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</si>
  <si>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</si>
  <si>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</si>
  <si>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</si>
  <si>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</si>
  <si>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</si>
  <si>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</si>
  <si>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</si>
  <si>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</si>
  <si>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</si>
  <si>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</si>
  <si>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</si>
  <si>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</si>
  <si>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</si>
  <si>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</si>
  <si>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</si>
  <si>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</si>
  <si>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</si>
  <si>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</si>
  <si>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</si>
  <si>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</si>
  <si>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</si>
  <si>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</si>
  <si>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</si>
  <si>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</si>
  <si>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</si>
  <si>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</si>
  <si>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</si>
  <si>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</si>
  <si>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</si>
  <si>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</si>
  <si>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</si>
  <si>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</si>
  <si>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</si>
  <si>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</si>
  <si>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</si>
  <si>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</si>
  <si>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</si>
  <si>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</si>
  <si>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</si>
  <si>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</si>
  <si>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</si>
  <si>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</si>
  <si>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</si>
  <si>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</si>
  <si>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</si>
  <si>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</si>
  <si>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</si>
  <si>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</si>
  <si>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</si>
  <si>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</si>
  <si>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</si>
  <si>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</si>
  <si>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</si>
  <si>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</si>
  <si>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</si>
  <si>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</si>
  <si>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</si>
  <si>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</si>
  <si>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</si>
  <si>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</si>
  <si>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</si>
  <si>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</si>
  <si>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</si>
  <si>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</si>
  <si>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</si>
  <si>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</si>
  <si>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</si>
  <si>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</si>
  <si>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</si>
  <si>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</si>
  <si>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</si>
  <si>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</si>
  <si>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</si>
  <si>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</si>
  <si>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</si>
  <si>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</si>
  <si>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</si>
  <si>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</si>
  <si>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</si>
  <si>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</si>
  <si>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</si>
  <si>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</si>
  <si>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</si>
  <si>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</si>
  <si>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</si>
  <si>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</si>
  <si>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</si>
  <si>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</si>
  <si>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</si>
  <si>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</si>
  <si>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</si>
  <si>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</si>
  <si>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</si>
  <si>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</si>
  <si>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</si>
  <si>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</si>
  <si>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</si>
  <si>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</si>
  <si>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</si>
  <si>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</si>
  <si>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</si>
  <si>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</si>
  <si>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</si>
  <si>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</si>
  <si>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</si>
  <si>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</si>
  <si>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</si>
  <si>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</si>
  <si>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</si>
  <si>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</si>
  <si>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</si>
  <si>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</si>
  <si>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</si>
  <si>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</si>
  <si>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</si>
  <si>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</si>
  <si>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</si>
  <si>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</si>
  <si>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</si>
  <si>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</si>
  <si>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</si>
  <si>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</si>
  <si>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</si>
  <si>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</si>
  <si>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</si>
  <si>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</si>
  <si>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</si>
  <si>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</si>
  <si>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</si>
  <si>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</si>
  <si>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</si>
  <si>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</si>
  <si>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</si>
  <si>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</si>
  <si>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</si>
  <si>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</si>
  <si>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</si>
  <si>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</si>
  <si>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</si>
  <si>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</si>
  <si>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</si>
  <si>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</si>
  <si>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</si>
  <si>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</si>
  <si>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</si>
  <si>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</si>
  <si>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</si>
  <si>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</si>
  <si>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</si>
  <si>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</si>
  <si>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</si>
  <si>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</si>
  <si>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</si>
  <si>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</si>
  <si>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</si>
  <si>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</si>
  <si>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</si>
  <si>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</si>
  <si>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</si>
  <si>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</si>
  <si>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</si>
  <si>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</si>
  <si>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</si>
  <si>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</si>
  <si>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</si>
  <si>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</si>
  <si>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</si>
  <si>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</si>
  <si>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</si>
  <si>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</si>
  <si>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</si>
  <si>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</si>
  <si>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</si>
  <si>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</si>
  <si>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</si>
  <si>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</si>
  <si>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</si>
  <si>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</si>
  <si>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</si>
  <si>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</si>
  <si>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</si>
  <si>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</si>
  <si>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</si>
  <si>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</si>
  <si>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</si>
  <si>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</si>
  <si>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</si>
  <si>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</si>
  <si>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</si>
  <si>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</si>
  <si>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</si>
  <si>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</si>
  <si>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</si>
  <si>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</si>
  <si>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</si>
  <si>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</si>
  <si>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</si>
  <si>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</si>
  <si>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</si>
  <si>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</si>
  <si>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</si>
  <si>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</si>
  <si>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</si>
  <si>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</si>
  <si>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</si>
  <si>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</si>
  <si>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</si>
  <si>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</si>
  <si>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</si>
  <si>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</si>
  <si>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</si>
  <si>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</si>
  <si>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</si>
  <si>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</si>
  <si>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</si>
  <si>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</si>
  <si>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</si>
  <si>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</si>
  <si>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</si>
  <si>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</si>
  <si>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</si>
  <si>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</si>
  <si>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</si>
  <si>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</si>
  <si>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</si>
  <si>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</si>
  <si>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</si>
  <si>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</si>
  <si>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</si>
  <si>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</si>
  <si>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</si>
  <si>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</si>
  <si>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</si>
  <si>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</si>
  <si>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</si>
  <si>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</si>
  <si>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</si>
  <si>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</si>
  <si>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</si>
  <si>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</si>
  <si>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</si>
  <si>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</si>
  <si>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</si>
  <si>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</si>
  <si>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</si>
  <si>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</si>
  <si>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</si>
  <si>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</si>
  <si>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</si>
  <si>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</si>
  <si>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</si>
  <si>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</si>
  <si>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</si>
  <si>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</si>
  <si>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</si>
  <si>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</si>
  <si>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</si>
  <si>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</si>
  <si>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</si>
  <si>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</si>
  <si>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</si>
  <si>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</si>
  <si>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</si>
  <si>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</si>
  <si>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</si>
  <si>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</si>
  <si>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</si>
  <si>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</si>
  <si>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</si>
  <si>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</si>
  <si>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</si>
  <si>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</si>
  <si>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</si>
  <si>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</si>
  <si>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</si>
  <si>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</si>
  <si>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</si>
  <si>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</si>
  <si>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</si>
  <si>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</si>
  <si>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</si>
  <si>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</si>
  <si>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</si>
  <si>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</si>
  <si>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</si>
  <si>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</si>
  <si>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</si>
  <si>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</si>
  <si>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</si>
  <si>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</si>
  <si>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</si>
  <si>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</si>
  <si>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</si>
  <si>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</si>
  <si>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</si>
  <si>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</si>
  <si>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</si>
  <si>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</si>
  <si>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</si>
  <si>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</si>
  <si>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</si>
  <si>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</si>
  <si>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</si>
  <si>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</si>
  <si>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</si>
  <si>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</si>
  <si>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</si>
  <si>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</si>
  <si>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</si>
  <si>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</si>
  <si>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</si>
  <si>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</si>
  <si>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</si>
  <si>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</si>
  <si>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</si>
  <si>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</si>
  <si>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</si>
  <si>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</si>
  <si>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</si>
  <si>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</si>
  <si>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</si>
  <si>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</si>
  <si>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</si>
  <si>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</si>
  <si>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</si>
  <si>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</si>
  <si>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</si>
  <si>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</si>
  <si>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</si>
  <si>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</si>
  <si>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</si>
  <si>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</si>
  <si>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</si>
  <si>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</si>
  <si>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</si>
  <si>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</si>
  <si>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</si>
  <si>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</si>
  <si>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</si>
  <si>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</si>
  <si>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</si>
  <si>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</si>
  <si>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</si>
  <si>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</si>
  <si>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</si>
  <si>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</si>
  <si>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</si>
  <si>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</si>
  <si>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</si>
  <si>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</si>
  <si>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</si>
  <si>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</si>
  <si>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</si>
  <si>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</si>
  <si>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</si>
  <si>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</si>
  <si>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</si>
  <si>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</si>
  <si>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</si>
  <si>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</si>
  <si>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</si>
  <si>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</si>
  <si>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</si>
  <si>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</si>
  <si>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</si>
  <si>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</si>
  <si>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</si>
  <si>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</si>
  <si>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</si>
  <si>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</si>
  <si>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</si>
  <si>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</si>
  <si>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</si>
  <si>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</si>
  <si>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</si>
  <si>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</si>
  <si>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</si>
  <si>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</si>
  <si>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</si>
  <si>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</si>
  <si>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</si>
  <si>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</si>
  <si>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</si>
  <si>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</si>
  <si>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</si>
  <si>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</si>
  <si>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</si>
  <si>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</si>
  <si>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</si>
  <si>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</si>
  <si>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</si>
  <si>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</si>
  <si>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</si>
  <si>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</si>
  <si>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</si>
  <si>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</si>
  <si>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</si>
  <si>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</si>
  <si>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</si>
  <si>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</si>
  <si>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</si>
  <si>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</si>
  <si>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</si>
  <si>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</si>
  <si>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</si>
  <si>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</si>
  <si>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</si>
  <si>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</si>
  <si>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</si>
  <si>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</si>
  <si>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</si>
  <si>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</si>
  <si>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</si>
  <si>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</si>
  <si>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</si>
  <si>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</si>
  <si>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</si>
  <si>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</si>
  <si>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</si>
  <si>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</si>
  <si>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</si>
  <si>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</si>
  <si>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</si>
  <si>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</si>
  <si>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</si>
  <si>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</si>
  <si>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</si>
  <si>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</si>
  <si>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</si>
  <si>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</si>
  <si>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</si>
  <si>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</si>
  <si>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</si>
  <si>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</si>
  <si>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</si>
  <si>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</si>
  <si>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</si>
  <si>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</si>
  <si>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</si>
  <si>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</si>
  <si>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</si>
  <si>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</si>
  <si>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</si>
  <si>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</si>
  <si>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</si>
  <si>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</si>
  <si>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</si>
  <si>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</si>
  <si>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</si>
  <si>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</si>
  <si>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</si>
  <si>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</si>
  <si>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</si>
  <si>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</si>
  <si>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</si>
  <si>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</si>
  <si>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</si>
  <si>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</si>
  <si>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</si>
  <si>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</si>
  <si>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</si>
  <si>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</si>
  <si>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</si>
  <si>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</si>
  <si>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</si>
  <si>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</si>
  <si>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</si>
  <si>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</si>
  <si>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</si>
  <si>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</si>
  <si>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</si>
  <si>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</si>
  <si>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</si>
  <si>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</si>
  <si>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</si>
  <si>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</si>
  <si>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</si>
  <si>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</si>
  <si>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</si>
  <si>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</si>
  <si>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</si>
  <si>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</si>
  <si>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</si>
  <si>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</si>
  <si>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</si>
  <si>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</si>
  <si>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</si>
  <si>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</si>
  <si>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</si>
  <si>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</si>
  <si>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</si>
  <si>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</si>
  <si>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</si>
  <si>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</si>
  <si>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</si>
  <si>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</si>
  <si>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</si>
  <si>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</si>
  <si>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</si>
  <si>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</si>
  <si>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</si>
  <si>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</si>
  <si>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</si>
  <si>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</si>
  <si>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</si>
  <si>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</si>
  <si>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</si>
  <si>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</si>
  <si>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</si>
  <si>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</si>
  <si>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</si>
  <si>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</si>
  <si>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</si>
  <si>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</si>
  <si>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</si>
  <si>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</si>
  <si>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</si>
  <si>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</si>
  <si>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</si>
  <si>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</si>
  <si>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</si>
  <si>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</si>
  <si>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</si>
  <si>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</si>
  <si>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</si>
  <si>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</si>
  <si>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</si>
  <si>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</si>
  <si>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</si>
  <si>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</si>
  <si>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</si>
  <si>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</si>
  <si>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</si>
  <si>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</si>
  <si>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</si>
  <si>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</si>
  <si>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</si>
  <si>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</si>
  <si>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</si>
  <si>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</si>
  <si>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</si>
  <si>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</si>
  <si>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</si>
  <si>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</si>
  <si>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</si>
  <si>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</si>
  <si>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</si>
  <si>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</si>
  <si>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</si>
  <si>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</si>
  <si>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</si>
  <si>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</si>
  <si>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</si>
  <si>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</si>
  <si>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</si>
  <si>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</si>
  <si>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</si>
  <si>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</si>
  <si>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</si>
  <si>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</si>
  <si>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</si>
  <si>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</si>
  <si>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</si>
  <si>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</si>
  <si>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</si>
  <si>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</si>
  <si>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</si>
  <si>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</si>
  <si>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</si>
  <si>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</si>
  <si>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</si>
  <si>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</si>
  <si>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</si>
  <si>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</si>
  <si>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</si>
  <si>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</si>
  <si>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</si>
  <si>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</si>
  <si>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</si>
  <si>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</si>
  <si>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</si>
  <si>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</si>
  <si>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</si>
  <si>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</si>
  <si>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</si>
  <si>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</si>
  <si>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</si>
  <si>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</si>
  <si>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</si>
  <si>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</si>
  <si>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</si>
  <si>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</si>
  <si>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</si>
  <si>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</si>
  <si>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</si>
  <si>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</si>
  <si>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</si>
  <si>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</si>
  <si>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</si>
  <si>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</si>
  <si>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</si>
  <si>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</si>
  <si>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</si>
  <si>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</si>
  <si>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</si>
  <si>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</si>
  <si>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</si>
  <si>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</si>
  <si>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</si>
  <si>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</si>
  <si>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</si>
  <si>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</si>
  <si>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</si>
  <si>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</si>
  <si>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</si>
  <si>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</si>
  <si>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</si>
  <si>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</si>
  <si>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</si>
  <si>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</si>
  <si>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</si>
  <si>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</si>
  <si>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</si>
  <si>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</si>
  <si>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</si>
  <si>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</si>
  <si>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</si>
  <si>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</si>
  <si>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</si>
  <si>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</si>
  <si>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</si>
  <si>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</si>
  <si>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</si>
  <si>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</si>
  <si>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</si>
  <si>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</si>
  <si>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</si>
  <si>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</si>
  <si>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</si>
  <si>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</si>
  <si>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</si>
  <si>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</si>
  <si>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</si>
  <si>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</si>
  <si>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</si>
  <si>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</si>
  <si>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</si>
  <si>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</si>
  <si>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</si>
  <si>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</si>
  <si>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</si>
  <si>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</si>
  <si>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</si>
  <si>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</si>
  <si>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</si>
  <si>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</si>
  <si>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</si>
  <si>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</si>
  <si>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</si>
  <si>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</si>
  <si>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</si>
  <si>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</si>
  <si>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</si>
  <si>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</si>
  <si>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</si>
  <si>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</si>
  <si>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</si>
  <si>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</si>
  <si>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</si>
  <si>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</si>
  <si>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</si>
  <si>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</si>
  <si>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</si>
  <si>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</si>
  <si>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</si>
  <si>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</si>
  <si>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</si>
  <si>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</si>
  <si>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</si>
  <si>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</si>
  <si>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</si>
  <si>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</si>
  <si>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</si>
  <si>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</si>
  <si>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</si>
  <si>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</si>
  <si>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</si>
  <si>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</si>
  <si>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</si>
  <si>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</si>
  <si>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</si>
  <si>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</si>
  <si>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</si>
  <si>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</si>
  <si>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</si>
  <si>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</si>
  <si>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</si>
  <si>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</si>
  <si>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</si>
  <si>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</si>
  <si>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</si>
  <si>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</si>
  <si>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</si>
  <si>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</si>
  <si>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</si>
  <si>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</si>
  <si>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</si>
  <si>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</si>
  <si>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</si>
  <si>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</si>
  <si>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</si>
  <si>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</si>
  <si>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</si>
  <si>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</si>
  <si>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</si>
  <si>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</si>
  <si>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</si>
  <si>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</si>
  <si>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</si>
  <si>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</si>
  <si>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</si>
  <si>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</si>
  <si>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</si>
  <si>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</si>
  <si>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</si>
  <si>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</si>
  <si>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</si>
  <si>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</si>
  <si>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</si>
  <si>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</si>
  <si>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</si>
  <si>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</si>
  <si>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</si>
  <si>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</si>
  <si>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</si>
  <si>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</si>
  <si>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</si>
  <si>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</si>
  <si>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</si>
  <si>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</si>
  <si>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</si>
  <si>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</si>
  <si>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</si>
  <si>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</si>
  <si>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</si>
  <si>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</si>
  <si>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</si>
  <si>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</si>
  <si>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</si>
  <si>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</si>
  <si>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</si>
  <si>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</si>
  <si>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</si>
  <si>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</si>
  <si>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</si>
  <si>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</si>
  <si>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</si>
  <si>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</si>
  <si>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</si>
  <si>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</si>
  <si>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</si>
  <si>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</si>
  <si>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</si>
  <si>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</si>
  <si>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</si>
  <si>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</si>
  <si>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</si>
  <si>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</si>
  <si>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</si>
  <si>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</si>
  <si>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</si>
  <si>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</si>
  <si>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</si>
  <si>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</si>
  <si>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</si>
  <si>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</si>
  <si>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</si>
  <si>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</si>
  <si>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</si>
  <si>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</si>
  <si>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</si>
  <si>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</si>
  <si>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</si>
  <si>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</si>
  <si>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</si>
  <si>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</si>
  <si>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</si>
  <si>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</si>
  <si>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</si>
  <si>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</si>
  <si>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</si>
  <si>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</si>
  <si>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</si>
  <si>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</si>
  <si>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</si>
  <si>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</si>
  <si>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</si>
  <si>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</si>
  <si>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</si>
  <si>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</si>
  <si>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</si>
  <si>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</si>
  <si>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</si>
  <si>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</si>
  <si>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</si>
  <si>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</si>
  <si>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</si>
  <si>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</si>
  <si>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</si>
  <si>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</si>
  <si>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</si>
  <si>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</si>
  <si>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</si>
  <si>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</si>
  <si>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</si>
  <si>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</si>
  <si>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</si>
  <si>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</si>
  <si>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</si>
  <si>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</si>
  <si>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</si>
  <si>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</si>
  <si>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</si>
  <si>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</si>
  <si>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</si>
  <si>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</si>
  <si>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</si>
  <si>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</si>
  <si>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</si>
  <si>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</si>
  <si>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</si>
  <si>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</si>
  <si>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</si>
  <si>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</si>
  <si>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</si>
  <si>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</si>
  <si>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</si>
  <si>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</si>
  <si>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</si>
  <si>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</si>
  <si>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</si>
  <si>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</si>
  <si>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</si>
  <si>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</si>
  <si>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</si>
  <si>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</si>
  <si>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</si>
  <si>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</si>
  <si>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</si>
  <si>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</si>
  <si>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</si>
  <si>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</si>
  <si>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</si>
  <si>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</si>
  <si>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</si>
  <si>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</si>
  <si>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</si>
  <si>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</si>
  <si>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</si>
  <si>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</si>
  <si>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</si>
  <si>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</si>
  <si>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</si>
  <si>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</si>
  <si>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</si>
  <si>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</si>
  <si>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</si>
  <si>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</si>
  <si>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</si>
  <si>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</si>
  <si>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</si>
  <si>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</si>
  <si>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</si>
  <si>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</si>
  <si>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</si>
  <si>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</si>
  <si>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</si>
  <si>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</si>
  <si>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</si>
  <si>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</si>
  <si>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</si>
  <si>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</si>
  <si>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</si>
  <si>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</si>
  <si>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</si>
  <si>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</si>
  <si>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</si>
  <si>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</si>
  <si>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</si>
  <si>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</si>
  <si>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</si>
  <si>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</si>
  <si>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</si>
  <si>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</si>
  <si>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</si>
  <si>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</si>
  <si>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</si>
  <si>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</si>
  <si>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</si>
  <si>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</si>
  <si>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</si>
  <si>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</si>
  <si>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</si>
  <si>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</si>
  <si>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</si>
  <si>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</si>
  <si>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</si>
  <si>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</si>
  <si>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</si>
  <si>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</si>
  <si>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</si>
  <si>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</si>
  <si>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</si>
  <si>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</si>
  <si>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</si>
  <si>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</si>
  <si>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</si>
  <si>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</si>
  <si>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</si>
  <si>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</si>
  <si>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</si>
  <si>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</si>
  <si>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</si>
  <si>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</si>
  <si>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</si>
  <si>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</si>
  <si>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</si>
  <si>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</si>
  <si>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</si>
  <si>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</si>
  <si>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</si>
  <si>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</si>
  <si>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</si>
  <si>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</si>
  <si>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</si>
  <si>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</si>
  <si>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</si>
  <si>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</si>
  <si>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</si>
  <si>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</si>
  <si>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</si>
  <si>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</si>
  <si>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</si>
  <si>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</si>
  <si>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</si>
  <si>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</si>
  <si>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</si>
  <si>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</si>
  <si>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</si>
  <si>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</si>
  <si>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</si>
  <si>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</si>
  <si>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</si>
  <si>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</si>
  <si>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</si>
  <si>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</si>
  <si>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</si>
  <si>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</si>
  <si>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</si>
  <si>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</si>
  <si>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</si>
  <si>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</si>
  <si>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</si>
  <si>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</si>
  <si>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</si>
  <si>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</si>
  <si>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</si>
  <si>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</si>
  <si>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</si>
  <si>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</si>
  <si>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</si>
  <si>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</si>
  <si>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</si>
  <si>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</si>
  <si>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</si>
  <si>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</si>
  <si>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</si>
  <si>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</si>
  <si>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</si>
  <si>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</si>
  <si>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</si>
  <si>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</si>
  <si>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</si>
  <si>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</si>
  <si>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</si>
  <si>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</si>
  <si>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</si>
  <si>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</si>
  <si>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</si>
  <si>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</si>
  <si>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</si>
  <si>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</si>
  <si>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</si>
  <si>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</si>
  <si>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</si>
  <si>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</si>
  <si>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</si>
  <si>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</si>
  <si>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</si>
  <si>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</si>
  <si>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</si>
  <si>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</si>
  <si>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</si>
  <si>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</si>
  <si>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</si>
  <si>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</si>
  <si>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</si>
  <si>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</si>
  <si>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</si>
  <si>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</si>
  <si>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</si>
  <si>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</si>
  <si>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</si>
  <si>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</si>
  <si>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</si>
  <si>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</si>
  <si>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</si>
  <si>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</si>
  <si>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</si>
  <si>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</si>
  <si>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</si>
  <si>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</si>
  <si>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</si>
  <si>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</si>
  <si>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</si>
  <si>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</si>
  <si>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</si>
  <si>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</si>
  <si>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</si>
  <si>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</si>
  <si>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</si>
  <si>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</si>
  <si>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</si>
  <si>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</si>
  <si>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</si>
  <si>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</si>
  <si>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</si>
  <si>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</si>
  <si>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</si>
  <si>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</si>
  <si>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</si>
  <si>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</si>
  <si>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</si>
  <si>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</si>
  <si>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</si>
  <si>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</si>
  <si>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</si>
  <si>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</si>
  <si>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</si>
  <si>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</si>
  <si>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</si>
  <si>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</si>
  <si>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</si>
  <si>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</si>
  <si>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</si>
  <si>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</si>
  <si>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</si>
  <si>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</si>
  <si>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</si>
  <si>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</si>
  <si>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</si>
  <si>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</si>
  <si>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</si>
  <si>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</si>
  <si>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</si>
  <si>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</si>
  <si>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</si>
  <si>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</si>
  <si>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</si>
  <si>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</si>
  <si>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</si>
  <si>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</si>
  <si>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</si>
  <si>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</si>
  <si>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</si>
  <si>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</si>
  <si>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</si>
  <si>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</si>
  <si>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</si>
  <si>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</si>
  <si>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</si>
  <si>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</si>
  <si>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</si>
  <si>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</si>
  <si>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</si>
  <si>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</si>
  <si>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</si>
  <si>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</si>
  <si>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</si>
  <si>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</si>
  <si>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</si>
  <si>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</si>
  <si>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</si>
  <si>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</si>
  <si>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</si>
  <si>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</si>
  <si>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</si>
  <si>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</si>
  <si>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</si>
  <si>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</si>
  <si>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</si>
  <si>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</si>
  <si>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</si>
  <si>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</si>
  <si>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</si>
  <si>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</si>
  <si>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</si>
  <si>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</si>
  <si>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</si>
  <si>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</si>
  <si>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</si>
  <si>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</si>
  <si>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</si>
  <si>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</si>
  <si>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</si>
  <si>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</si>
  <si>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</si>
  <si>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</si>
  <si>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</si>
  <si>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</si>
  <si>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</si>
  <si>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</si>
  <si>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</si>
  <si>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</si>
  <si>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</si>
  <si>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</si>
  <si>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</si>
  <si>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</si>
  <si>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</si>
  <si>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</si>
  <si>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</si>
  <si>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</si>
  <si>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</si>
  <si>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</si>
  <si>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</si>
  <si>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</si>
  <si>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</si>
  <si>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</si>
  <si>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</si>
  <si>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</si>
  <si>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</si>
  <si>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</si>
  <si>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</si>
  <si>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</si>
  <si>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</si>
  <si>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</si>
  <si>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</si>
  <si>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</si>
  <si>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</si>
  <si>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</si>
  <si>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</si>
  <si>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</si>
  <si>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</si>
  <si>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</si>
  <si>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</si>
  <si>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</si>
  <si>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</si>
  <si>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</si>
  <si>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</si>
  <si>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</si>
  <si>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</si>
  <si>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</si>
  <si>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</si>
  <si>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</si>
  <si>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</si>
  <si>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</si>
  <si>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</si>
  <si>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</si>
  <si>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</si>
  <si>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</si>
  <si>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</si>
  <si>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</si>
  <si>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</si>
  <si>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</si>
  <si>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</si>
  <si>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</si>
  <si>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</si>
  <si>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</si>
  <si>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</si>
  <si>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</si>
  <si>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</si>
  <si>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</si>
  <si>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</si>
  <si>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</si>
  <si>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</si>
  <si>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</si>
  <si>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</si>
  <si>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</si>
  <si>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</si>
  <si>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</si>
  <si>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</si>
  <si>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</si>
  <si>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</si>
  <si>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</si>
  <si>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</si>
  <si>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</si>
  <si>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</si>
  <si>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</si>
  <si>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</si>
  <si>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</si>
  <si>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</si>
  <si>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</si>
  <si>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</si>
  <si>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</si>
  <si>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</si>
  <si>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</si>
  <si>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</si>
  <si>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</si>
  <si>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</si>
  <si>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</si>
  <si>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</si>
  <si>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</si>
  <si>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</si>
  <si>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</si>
  <si>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</si>
  <si>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</si>
  <si>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</si>
  <si>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</si>
  <si>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</si>
  <si>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</si>
  <si>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</si>
  <si>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</si>
  <si>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</si>
  <si>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</si>
  <si>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</si>
  <si>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</si>
  <si>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</si>
  <si>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</si>
  <si>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</si>
  <si>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</si>
  <si>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</si>
  <si>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</si>
  <si>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</si>
  <si>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</si>
  <si>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</si>
  <si>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</si>
  <si>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</si>
  <si>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</si>
  <si>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</si>
  <si>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</si>
  <si>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</si>
  <si>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</si>
  <si>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</si>
  <si>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</si>
  <si>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</si>
  <si>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</si>
  <si>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</si>
  <si>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</si>
  <si>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</si>
  <si>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</si>
  <si>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</si>
  <si>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</si>
  <si>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</si>
  <si>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</si>
  <si>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</si>
  <si>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</si>
  <si>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</si>
  <si>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</si>
  <si>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</si>
  <si>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</si>
  <si>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</si>
  <si>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</si>
  <si>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</si>
  <si>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</si>
  <si>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</si>
  <si>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</si>
  <si>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</si>
  <si>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</si>
  <si>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</si>
  <si>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</si>
  <si>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</si>
  <si>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</si>
  <si>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</si>
  <si>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</si>
  <si>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</si>
  <si>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</si>
  <si>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</si>
  <si>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</si>
  <si>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</si>
  <si>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</si>
  <si>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</si>
  <si>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</si>
  <si>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</si>
  <si>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</si>
  <si>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</si>
  <si>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</si>
  <si>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</si>
  <si>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</si>
  <si>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</si>
  <si>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</si>
  <si>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</si>
  <si>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</si>
  <si>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</si>
  <si>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</si>
  <si>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</si>
  <si>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</si>
  <si>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</si>
  <si>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</si>
  <si>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</si>
  <si>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</si>
  <si>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</si>
  <si>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</si>
  <si>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</si>
  <si>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</si>
  <si>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</si>
  <si>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</si>
  <si>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</si>
  <si>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</si>
  <si>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</si>
  <si>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</si>
  <si>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</si>
  <si>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</si>
  <si>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</si>
  <si>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</si>
  <si>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</si>
  <si>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</si>
  <si>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</si>
  <si>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</si>
  <si>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</si>
  <si>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</si>
  <si>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</si>
  <si>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</si>
  <si>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</si>
  <si>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</si>
  <si>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</si>
  <si>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</si>
  <si>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</si>
  <si>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</si>
  <si>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</si>
  <si>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</si>
  <si>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</si>
  <si>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</si>
  <si>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</si>
  <si>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</si>
  <si>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</si>
  <si>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</si>
  <si>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</si>
  <si>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</si>
  <si>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</si>
  <si>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</si>
  <si>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</si>
  <si>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</si>
  <si>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</si>
  <si>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</si>
  <si>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</si>
  <si>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</si>
  <si>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</si>
  <si>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</si>
  <si>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</si>
  <si>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</si>
  <si>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</si>
  <si>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</si>
  <si>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</si>
  <si>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</si>
  <si>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</si>
  <si>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</si>
  <si>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</si>
  <si>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</si>
  <si>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</si>
  <si>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</si>
  <si>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</si>
  <si>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</si>
  <si>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</si>
  <si>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</si>
  <si>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</si>
  <si>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</si>
  <si>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</si>
  <si>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</si>
  <si>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</si>
  <si>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</si>
  <si>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</si>
  <si>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</si>
  <si>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</si>
  <si>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</si>
  <si>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</si>
  <si>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</si>
  <si>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</si>
  <si>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</si>
  <si>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</si>
  <si>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</si>
  <si>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</si>
  <si>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</si>
  <si>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</si>
  <si>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</si>
  <si>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</si>
  <si>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</si>
  <si>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</si>
  <si>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</si>
  <si>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</si>
  <si>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</si>
  <si>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</si>
  <si>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</si>
  <si>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</si>
  <si>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</si>
  <si>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</si>
  <si>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</si>
  <si>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</si>
  <si>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</si>
  <si>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</si>
  <si>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</si>
  <si>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</si>
  <si>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</si>
  <si>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</si>
  <si>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</si>
  <si>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</si>
  <si>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</si>
  <si>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</si>
  <si>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</si>
  <si>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</si>
  <si>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</si>
  <si>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</si>
  <si>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</si>
  <si>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</si>
  <si>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</si>
  <si>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</si>
  <si>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</si>
  <si>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</si>
  <si>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</si>
  <si>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</si>
  <si>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</si>
  <si>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</si>
  <si>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</si>
  <si>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</si>
  <si>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</si>
  <si>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</si>
  <si>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</si>
  <si>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</si>
  <si>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</si>
  <si>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</si>
  <si>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</si>
  <si>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</si>
  <si>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</si>
  <si>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</si>
  <si>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</si>
  <si>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</si>
  <si>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</si>
  <si>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</si>
  <si>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</si>
  <si>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</si>
  <si>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</si>
  <si>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</si>
  <si>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</si>
  <si>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</si>
  <si>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</si>
  <si>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</si>
  <si>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</si>
  <si>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</si>
  <si>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</si>
  <si>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</si>
  <si>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</si>
  <si>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</si>
  <si>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</si>
  <si>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</si>
  <si>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</si>
  <si>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</si>
  <si>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</si>
  <si>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</si>
  <si>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</si>
  <si>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</si>
  <si>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</si>
  <si>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</si>
  <si>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</si>
  <si>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</si>
  <si>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</si>
  <si>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</si>
  <si>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</si>
  <si>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</si>
  <si>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</si>
  <si>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</si>
  <si>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</si>
  <si>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</si>
  <si>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</si>
  <si>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</si>
  <si>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</si>
  <si>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</si>
  <si>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</si>
  <si>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</si>
  <si>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</si>
  <si>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</si>
  <si>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</si>
  <si>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</si>
  <si>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</si>
  <si>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</si>
  <si>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</si>
  <si>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</si>
  <si>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</si>
  <si>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</si>
  <si>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</si>
  <si>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</si>
  <si>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</si>
  <si>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</si>
  <si>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</si>
  <si>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</si>
  <si>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</si>
  <si>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</si>
  <si>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</si>
  <si>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</si>
  <si>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</si>
  <si>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</si>
  <si>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</si>
  <si>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</si>
  <si>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</si>
  <si>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</si>
  <si>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</si>
  <si>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</si>
  <si>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</si>
  <si>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</si>
  <si>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</si>
  <si>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</si>
  <si>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</si>
  <si>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</si>
  <si>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</si>
  <si>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</si>
  <si>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</si>
  <si>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</si>
  <si>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</si>
  <si>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</si>
  <si>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</si>
  <si>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</si>
  <si>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</si>
  <si>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</si>
  <si>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</si>
  <si>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</si>
  <si>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</si>
  <si>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</si>
  <si>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</si>
  <si>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</si>
  <si>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</si>
  <si>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</si>
  <si>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</si>
  <si>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</si>
  <si>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</si>
  <si>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</si>
  <si>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</si>
  <si>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</si>
  <si>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</si>
  <si>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</si>
  <si>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</si>
  <si>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</si>
  <si>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</si>
  <si>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</si>
  <si>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</si>
  <si>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</si>
  <si>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</si>
  <si>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</si>
  <si>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</si>
  <si>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</si>
  <si>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</si>
  <si>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</si>
  <si>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</si>
  <si>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</si>
  <si>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</si>
  <si>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</si>
  <si>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</si>
  <si>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</si>
  <si>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</si>
  <si>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</si>
  <si>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</si>
  <si>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</si>
  <si>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</si>
  <si>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</si>
  <si>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</si>
  <si>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</si>
  <si>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</si>
  <si>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</si>
  <si>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</si>
  <si>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</si>
  <si>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</si>
  <si>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</si>
  <si>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</si>
  <si>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</si>
  <si>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</si>
  <si>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</si>
  <si>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</si>
  <si>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</si>
  <si>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</si>
  <si>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</si>
  <si>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</si>
  <si>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</si>
  <si>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</si>
  <si>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</si>
  <si>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</si>
  <si>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</si>
  <si>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</si>
  <si>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</si>
  <si>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</si>
  <si>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</si>
  <si>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</si>
  <si>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</si>
  <si>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</si>
  <si>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</si>
  <si>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</si>
  <si>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</si>
  <si>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</si>
  <si>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</si>
  <si>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</si>
  <si>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</si>
  <si>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</si>
  <si>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</si>
  <si>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</si>
  <si>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</si>
  <si>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</si>
  <si>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</si>
  <si>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</si>
  <si>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</si>
  <si>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</si>
  <si>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</si>
  <si>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</si>
  <si>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</si>
  <si>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</si>
  <si>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</si>
  <si>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</si>
  <si>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</si>
  <si>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</si>
  <si>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</si>
  <si>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</si>
  <si>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</si>
  <si>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</si>
  <si>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</si>
  <si>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</si>
  <si>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</si>
  <si>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</si>
  <si>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</si>
  <si>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</si>
  <si>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</si>
  <si>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</si>
  <si>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</si>
  <si>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</si>
  <si>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</si>
  <si>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</si>
  <si>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</si>
  <si>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</si>
  <si>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</si>
  <si>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</si>
  <si>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</si>
  <si>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</si>
  <si>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</si>
  <si>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</si>
  <si>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</si>
  <si>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</si>
  <si>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</si>
  <si>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</si>
  <si>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</si>
  <si>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</si>
  <si>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</si>
  <si>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</si>
  <si>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</si>
  <si>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</si>
  <si>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</si>
  <si>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</si>
  <si>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</si>
  <si>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</si>
  <si>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</si>
  <si>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</si>
  <si>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</si>
  <si>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</si>
  <si>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</si>
  <si>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</si>
  <si>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</si>
  <si>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</si>
  <si>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</si>
  <si>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</si>
  <si>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</si>
  <si>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</si>
  <si>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</si>
  <si>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</si>
  <si>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</si>
  <si>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</si>
  <si>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</si>
  <si>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</si>
  <si>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</si>
  <si>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</si>
  <si>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</si>
  <si>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</si>
  <si>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</si>
  <si>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</si>
  <si>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</si>
  <si>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</si>
  <si>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</si>
  <si>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</si>
  <si>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</si>
  <si>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</si>
  <si>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</si>
  <si>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</si>
  <si>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</si>
  <si>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</si>
  <si>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</si>
  <si>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</si>
  <si>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</si>
  <si>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</si>
  <si>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</si>
  <si>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</si>
  <si>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</si>
  <si>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</si>
  <si>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</si>
  <si>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</si>
  <si>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</si>
  <si>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</si>
  <si>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</si>
  <si>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</si>
  <si>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</si>
  <si>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</si>
  <si>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</si>
  <si>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</si>
  <si>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</si>
  <si>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</si>
  <si>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</si>
  <si>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</si>
  <si>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</si>
  <si>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</si>
  <si>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</si>
  <si>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</si>
  <si>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</si>
  <si>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</si>
  <si>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</si>
  <si>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</si>
  <si>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</si>
  <si>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</si>
  <si>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</si>
  <si>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</si>
  <si>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</si>
  <si>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</si>
  <si>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</si>
  <si>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</si>
  <si>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</si>
  <si>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</si>
  <si>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</si>
  <si>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</si>
  <si>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</si>
  <si>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</si>
  <si>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</si>
  <si>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</si>
  <si>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</si>
  <si>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</si>
  <si>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</si>
  <si>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</si>
  <si>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</si>
  <si>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</si>
  <si>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</si>
  <si>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</si>
  <si>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</si>
  <si>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</si>
  <si>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</si>
  <si>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</si>
  <si>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</si>
  <si>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</si>
  <si>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</si>
  <si>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</si>
  <si>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</si>
  <si>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</si>
  <si>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</si>
  <si>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</si>
  <si>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</si>
  <si>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</si>
  <si>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</si>
  <si>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</si>
  <si>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</si>
  <si>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</si>
  <si>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</si>
  <si>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</si>
  <si>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</si>
  <si>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</si>
  <si>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</si>
  <si>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</si>
  <si>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</si>
  <si>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</si>
  <si>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</si>
  <si>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</si>
  <si>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</si>
  <si>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</si>
  <si>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</si>
  <si>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</si>
  <si>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</si>
  <si>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</si>
  <si>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</si>
  <si>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</si>
  <si>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</si>
  <si>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</si>
  <si>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</si>
  <si>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</si>
  <si>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</si>
  <si>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</si>
  <si>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</si>
  <si>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</si>
  <si>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</si>
  <si>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</si>
  <si>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</si>
  <si>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</si>
  <si>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</si>
  <si>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</si>
  <si>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</si>
  <si>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</si>
  <si>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</si>
  <si>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</si>
  <si>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</si>
  <si>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</si>
  <si>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</si>
  <si>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</si>
  <si>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</si>
  <si>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</si>
  <si>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</si>
  <si>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</si>
  <si>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</si>
  <si>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</si>
  <si>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</si>
  <si>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</si>
  <si>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</si>
  <si>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</si>
  <si>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</si>
  <si>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</si>
  <si>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</si>
  <si>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</si>
  <si>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</si>
  <si>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</si>
  <si>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</si>
  <si>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</si>
  <si>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</si>
  <si>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</si>
  <si>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</si>
  <si>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</si>
  <si>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</si>
  <si>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</si>
  <si>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</si>
  <si>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</si>
  <si>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</si>
  <si>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</si>
  <si>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</si>
  <si>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</si>
  <si>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</si>
  <si>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</si>
  <si>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</si>
  <si>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</si>
  <si>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</si>
  <si>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</si>
  <si>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</si>
  <si>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</si>
  <si>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</si>
  <si>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</si>
  <si>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</si>
  <si>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</si>
  <si>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</si>
  <si>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</si>
  <si>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</si>
  <si>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</si>
  <si>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</si>
  <si>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</si>
  <si>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</si>
  <si>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</si>
  <si>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</si>
  <si>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</si>
  <si>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</si>
  <si>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</si>
  <si>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</si>
  <si>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</si>
  <si>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</si>
  <si>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</si>
  <si>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</si>
  <si>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</si>
  <si>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</si>
  <si>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</si>
  <si>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</si>
  <si>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</si>
  <si>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</si>
  <si>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</si>
  <si>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</si>
  <si>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</si>
  <si>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</si>
  <si>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</si>
  <si>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</si>
  <si>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</si>
  <si>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</si>
  <si>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</si>
  <si>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</si>
  <si>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</si>
  <si>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</si>
  <si>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</si>
  <si>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</si>
  <si>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</si>
  <si>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</si>
  <si>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</si>
  <si>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</si>
  <si>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</si>
  <si>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</si>
  <si>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</si>
  <si>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</si>
  <si>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</si>
  <si>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</si>
  <si>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</si>
  <si>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</si>
  <si>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</si>
  <si>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</si>
  <si>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</si>
  <si>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</si>
  <si>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</si>
  <si>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</si>
  <si>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</si>
  <si>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</si>
  <si>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</si>
  <si>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</si>
  <si>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</si>
  <si>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</si>
  <si>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</si>
  <si>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</si>
  <si>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</si>
  <si>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</si>
  <si>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</si>
  <si>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</si>
  <si>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</si>
  <si>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</si>
  <si>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</si>
  <si>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</si>
  <si>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</si>
  <si>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</si>
  <si>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</si>
  <si>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</si>
  <si>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</si>
  <si>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</si>
  <si>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</si>
  <si>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</si>
  <si>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</si>
  <si>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</si>
  <si>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</si>
  <si>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</si>
  <si>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</si>
  <si>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</si>
  <si>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</si>
  <si>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</si>
  <si>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</si>
  <si>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</si>
  <si>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</si>
  <si>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</si>
  <si>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</si>
  <si>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</si>
  <si>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</si>
  <si>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</si>
  <si>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</si>
  <si>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</si>
  <si>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</si>
  <si>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</si>
  <si>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</si>
  <si>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</si>
  <si>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</si>
  <si>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</si>
  <si>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</si>
  <si>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</si>
  <si>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</si>
  <si>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</si>
  <si>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</si>
  <si>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</si>
  <si>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</si>
  <si>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</si>
  <si>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</si>
  <si>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</si>
  <si>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</si>
  <si>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</si>
  <si>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</si>
  <si>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</si>
  <si>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</si>
  <si>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</si>
  <si>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</si>
  <si>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</si>
  <si>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</si>
  <si>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</si>
  <si>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</si>
  <si>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</si>
  <si>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</si>
  <si>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</si>
  <si>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</si>
  <si>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</si>
  <si>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</si>
  <si>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</si>
  <si>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</si>
  <si>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</si>
  <si>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</si>
  <si>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</si>
  <si>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</si>
  <si>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</si>
  <si>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</si>
  <si>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</si>
  <si>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</si>
  <si>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</si>
  <si>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</si>
  <si>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</si>
  <si>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</si>
  <si>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</si>
  <si>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</si>
  <si>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</si>
  <si>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</si>
  <si>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</si>
  <si>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</si>
  <si>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</si>
  <si>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</si>
  <si>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</si>
  <si>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</si>
  <si>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</si>
  <si>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</si>
  <si>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</si>
  <si>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</si>
  <si>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</si>
  <si>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</si>
  <si>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</si>
  <si>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</si>
  <si>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</si>
  <si>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</si>
  <si>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</si>
  <si>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</si>
  <si>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</si>
  <si>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</si>
  <si>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</si>
  <si>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</si>
  <si>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</si>
  <si>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</si>
  <si>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</si>
  <si>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</si>
  <si>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</si>
  <si>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</si>
  <si>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</si>
  <si>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</si>
  <si>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</si>
  <si>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</si>
  <si>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</si>
  <si>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</si>
  <si>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</si>
  <si>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</si>
  <si>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</si>
  <si>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</si>
  <si>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</si>
  <si>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</si>
  <si>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</si>
  <si>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</si>
  <si>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</si>
  <si>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</si>
  <si>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</si>
  <si>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</si>
  <si>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</si>
  <si>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</si>
  <si>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</si>
  <si>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</si>
  <si>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</si>
  <si>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</si>
  <si>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</si>
  <si>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</si>
  <si>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</si>
  <si>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</si>
  <si>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</si>
  <si>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</si>
  <si>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</si>
  <si>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</si>
  <si>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</si>
  <si>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</si>
  <si>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</si>
  <si>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</si>
  <si>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</si>
  <si>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</si>
  <si>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</si>
  <si>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</si>
  <si>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</si>
  <si>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</si>
  <si>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</si>
  <si>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</si>
  <si>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</si>
  <si>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</si>
  <si>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</si>
  <si>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</si>
  <si>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</si>
  <si>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</si>
  <si>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</si>
  <si>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</si>
  <si>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</si>
  <si>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</si>
  <si>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</si>
  <si>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</si>
  <si>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</si>
  <si>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</si>
  <si>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</si>
  <si>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</si>
  <si>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</si>
  <si>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</si>
  <si>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</si>
  <si>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</si>
  <si>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</si>
  <si>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</si>
  <si>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</si>
  <si>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</si>
  <si>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</si>
  <si>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</si>
  <si>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</si>
  <si>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</si>
  <si>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</si>
  <si>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</si>
  <si>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</si>
  <si>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</si>
  <si>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</si>
  <si>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</si>
  <si>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</si>
  <si>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</si>
  <si>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</si>
  <si>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</si>
  <si>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</si>
  <si>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</si>
  <si>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</si>
  <si>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</si>
  <si>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</si>
  <si>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</si>
  <si>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</si>
  <si>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</si>
  <si>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</si>
  <si>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</si>
  <si>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</si>
  <si>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</si>
  <si>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</si>
  <si>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</si>
  <si>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</si>
  <si>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</si>
  <si>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</si>
  <si>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</si>
  <si>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</si>
  <si>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</si>
  <si>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</si>
  <si>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</si>
  <si>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</si>
  <si>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</si>
  <si>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</si>
  <si>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</si>
  <si>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</si>
  <si>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</si>
  <si>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</si>
  <si>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</si>
  <si>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</si>
  <si>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</si>
  <si>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</si>
  <si>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</si>
  <si>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</si>
  <si>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</si>
  <si>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</si>
  <si>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</si>
  <si>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</si>
  <si>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</si>
  <si>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</si>
  <si>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</si>
  <si>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</si>
  <si>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</si>
  <si>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</si>
  <si>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</si>
  <si>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</si>
  <si>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</si>
  <si>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</si>
  <si>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</si>
  <si>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</si>
  <si>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</si>
  <si>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</si>
  <si>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</si>
  <si>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</si>
  <si>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</si>
  <si>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</si>
  <si>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</si>
  <si>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</si>
  <si>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</si>
  <si>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</si>
  <si>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</si>
  <si>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</si>
  <si>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</si>
  <si>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</si>
  <si>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</si>
  <si>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</si>
  <si>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</si>
  <si>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</si>
  <si>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</si>
  <si>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</si>
  <si>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</si>
  <si>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</si>
  <si>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</si>
  <si>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</si>
  <si>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</si>
  <si>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</si>
  <si>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</si>
  <si>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</si>
  <si>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</si>
  <si>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</si>
  <si>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</si>
  <si>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</si>
  <si>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</si>
  <si>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</si>
  <si>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</si>
  <si>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</si>
  <si>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</si>
  <si>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</si>
  <si>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</si>
  <si>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</si>
  <si>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</si>
  <si>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</si>
  <si>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</si>
  <si>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</si>
  <si>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</si>
  <si>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</si>
  <si>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</si>
  <si>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</si>
  <si>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</si>
  <si>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</si>
  <si>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</si>
  <si>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</si>
  <si>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</si>
  <si>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</si>
  <si>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</si>
  <si>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</si>
  <si>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</si>
  <si>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</si>
  <si>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</si>
  <si>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</si>
  <si>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</si>
  <si>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</si>
  <si>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</si>
  <si>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</si>
  <si>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</si>
  <si>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</si>
  <si>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</si>
  <si>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</si>
  <si>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</si>
  <si>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</si>
  <si>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</si>
  <si>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</si>
  <si>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</si>
  <si>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</si>
  <si>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</si>
  <si>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</si>
  <si>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</si>
  <si>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</si>
  <si>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</si>
  <si>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</si>
  <si>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</si>
  <si>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</si>
  <si>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</si>
  <si>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</si>
  <si>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</si>
  <si>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</si>
  <si>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</si>
  <si>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</si>
  <si>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</si>
  <si>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</si>
  <si>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</si>
  <si>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</si>
  <si>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</si>
  <si>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</si>
  <si>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</si>
  <si>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</si>
  <si>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</si>
  <si>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</si>
  <si>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</si>
  <si>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</si>
  <si>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</si>
  <si>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</si>
  <si>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</si>
  <si>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</si>
  <si>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</si>
  <si>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</si>
  <si>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</si>
  <si>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</si>
  <si>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</si>
  <si>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</si>
  <si>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</si>
  <si>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</si>
  <si>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</si>
  <si>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</si>
  <si>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</si>
  <si>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</si>
  <si>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</si>
  <si>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</si>
  <si>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</si>
  <si>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</si>
  <si>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</si>
  <si>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</si>
  <si>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</si>
  <si>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</si>
  <si>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</si>
  <si>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</si>
  <si>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</si>
  <si>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</si>
  <si>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</si>
  <si>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</si>
  <si>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</si>
  <si>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</si>
  <si>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</si>
  <si>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</si>
  <si>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</si>
  <si>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</si>
  <si>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</si>
  <si>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</si>
  <si>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</si>
  <si>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</si>
  <si>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</si>
  <si>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</si>
  <si>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</si>
  <si>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</si>
  <si>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</si>
  <si>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</si>
  <si>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</si>
  <si>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</si>
  <si>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</si>
  <si>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</si>
  <si>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</si>
  <si>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</si>
  <si>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</si>
  <si>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</si>
  <si>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</si>
  <si>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</si>
  <si>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</si>
  <si>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</si>
  <si>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</si>
  <si>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</si>
  <si>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</si>
  <si>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</si>
  <si>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</si>
  <si>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</si>
  <si>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</si>
  <si>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</si>
  <si>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</si>
  <si>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</si>
  <si>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</si>
  <si>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</si>
  <si>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</si>
  <si>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</si>
  <si>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</si>
  <si>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</si>
  <si>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</si>
  <si>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</si>
  <si>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</si>
  <si>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</si>
  <si>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</si>
  <si>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</si>
  <si>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</si>
  <si>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</si>
  <si>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</si>
  <si>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</si>
  <si>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</si>
  <si>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</si>
  <si>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</si>
  <si>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</si>
  <si>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</si>
  <si>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</si>
  <si>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</si>
  <si>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</si>
  <si>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</si>
  <si>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</si>
  <si>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</si>
  <si>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</si>
  <si>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</si>
  <si>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</si>
  <si>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</si>
  <si>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</si>
  <si>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</si>
  <si>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</si>
  <si>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</si>
  <si>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</si>
  <si>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</si>
  <si>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</si>
  <si>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</si>
  <si>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</si>
  <si>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</si>
  <si>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</si>
  <si>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</si>
  <si>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</si>
  <si>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</si>
  <si>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</si>
  <si>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</si>
  <si>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</si>
  <si>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</si>
  <si>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</si>
  <si>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</si>
  <si>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</si>
  <si>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</si>
  <si>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</si>
  <si>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</si>
  <si>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</si>
  <si>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</si>
  <si>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</si>
  <si>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</si>
  <si>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</si>
  <si>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</si>
  <si>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</si>
  <si>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</si>
  <si>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</si>
  <si>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</si>
  <si>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</si>
  <si>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</si>
  <si>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</si>
  <si>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</si>
  <si>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</si>
  <si>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</si>
  <si>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</si>
  <si>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</si>
  <si>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</si>
  <si>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</si>
  <si>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</si>
  <si>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</si>
  <si>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</si>
  <si>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</si>
  <si>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</si>
  <si>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</si>
  <si>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</si>
  <si>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</si>
  <si>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</si>
  <si>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</si>
  <si>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</si>
  <si>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</si>
  <si>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</si>
  <si>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</si>
  <si>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</si>
  <si>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</si>
  <si>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</si>
  <si>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</si>
  <si>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</si>
  <si>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</si>
  <si>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</si>
  <si>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</si>
  <si>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</si>
  <si>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</si>
  <si>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</si>
  <si>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</si>
  <si>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</si>
  <si>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</si>
  <si>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</si>
  <si>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</si>
  <si>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</si>
  <si>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</si>
  <si>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</si>
  <si>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</si>
  <si>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</si>
  <si>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</si>
  <si>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</si>
  <si>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</si>
  <si>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</si>
  <si>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</si>
  <si>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</si>
  <si>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</si>
  <si>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</si>
  <si>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</si>
  <si>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</si>
  <si>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</si>
  <si>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</si>
  <si>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</si>
  <si>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</si>
  <si>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</si>
  <si>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</si>
  <si>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</si>
  <si>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</si>
  <si>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</si>
  <si>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</si>
  <si>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</si>
  <si>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</si>
  <si>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</si>
  <si>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</si>
  <si>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</si>
  <si>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</si>
  <si>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</si>
  <si>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</si>
  <si>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</si>
  <si>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</si>
  <si>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</si>
  <si>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</si>
  <si>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</si>
  <si>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</si>
  <si>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</si>
  <si>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</si>
  <si>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</si>
  <si>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</si>
  <si>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</si>
  <si>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</si>
  <si>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</si>
  <si>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</si>
  <si>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</si>
  <si>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</si>
  <si>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</si>
  <si>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</si>
  <si>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</si>
  <si>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</si>
  <si>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</si>
  <si>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</si>
  <si>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</si>
  <si>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</si>
  <si>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</si>
  <si>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</si>
  <si>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</si>
  <si>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</si>
  <si>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</si>
  <si>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</si>
  <si>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</si>
  <si>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</si>
  <si>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</si>
  <si>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</si>
  <si>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</si>
  <si>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</si>
  <si>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</si>
  <si>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</si>
  <si>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</si>
  <si>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</si>
  <si>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</si>
  <si>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</si>
  <si>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</si>
  <si>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</si>
  <si>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</si>
  <si>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</si>
  <si>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</si>
  <si>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</si>
  <si>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</si>
  <si>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</si>
  <si>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</si>
  <si>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</si>
  <si>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</si>
  <si>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</si>
  <si>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</si>
  <si>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</si>
  <si>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</si>
  <si>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</si>
  <si>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</si>
  <si>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</si>
  <si>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</si>
  <si>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</si>
  <si>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</si>
  <si>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</si>
  <si>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</si>
  <si>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</si>
  <si>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</si>
  <si>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</si>
  <si>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</si>
  <si>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</si>
  <si>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</si>
  <si>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</si>
  <si>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</si>
  <si>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</si>
  <si>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</si>
  <si>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</si>
  <si>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</si>
  <si>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</si>
  <si>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</si>
  <si>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</si>
  <si>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</si>
  <si>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</si>
  <si>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</si>
  <si>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</si>
  <si>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</si>
  <si>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</si>
  <si>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</si>
  <si>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</si>
  <si>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</si>
  <si>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</si>
  <si>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</si>
  <si>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</si>
  <si>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</si>
  <si>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</si>
  <si>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</si>
  <si>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</si>
  <si>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</si>
  <si>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</si>
  <si>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</si>
  <si>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</si>
  <si>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</si>
  <si>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</si>
  <si>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</si>
  <si>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</si>
  <si>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</si>
  <si>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</si>
  <si>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</si>
  <si>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</si>
  <si>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</si>
  <si>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</si>
  <si>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</si>
  <si>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</si>
  <si>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</si>
  <si>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</si>
  <si>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</si>
  <si>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</si>
  <si>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</si>
  <si>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</si>
  <si>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</si>
  <si>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</si>
  <si>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</si>
  <si>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</si>
  <si>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</si>
  <si>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</si>
  <si>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</si>
  <si>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</si>
  <si>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</si>
  <si>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</si>
  <si>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</si>
  <si>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</si>
  <si>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</si>
  <si>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</si>
  <si>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</si>
  <si>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</si>
  <si>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</si>
  <si>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</si>
  <si>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</si>
  <si>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</si>
  <si>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</si>
  <si>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</si>
  <si>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</si>
  <si>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</si>
  <si>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</si>
  <si>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</si>
  <si>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</si>
  <si>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</si>
  <si>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</si>
  <si>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</si>
  <si>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</si>
  <si>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</si>
  <si>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</si>
  <si>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</si>
  <si>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</si>
  <si>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</si>
  <si>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</si>
  <si>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</si>
  <si>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</si>
  <si>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</si>
  <si>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</si>
  <si>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</si>
  <si>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</si>
  <si>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</si>
  <si>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</si>
  <si>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</si>
  <si>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</si>
  <si>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</si>
  <si>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</si>
  <si>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</si>
  <si>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</si>
  <si>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</si>
  <si>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</si>
  <si>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</si>
  <si>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</si>
  <si>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</si>
  <si>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</si>
  <si>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</si>
  <si>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</si>
  <si>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</si>
  <si>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</si>
  <si>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</si>
  <si>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</si>
  <si>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</si>
  <si>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</si>
  <si>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</si>
  <si>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</si>
  <si>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</si>
  <si>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</si>
  <si>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</si>
  <si>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</si>
  <si>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</si>
  <si>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</si>
  <si>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</si>
  <si>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</si>
  <si>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</si>
  <si>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</si>
  <si>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</si>
  <si>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</si>
  <si>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</si>
  <si>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</si>
  <si>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</si>
  <si>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</si>
  <si>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</si>
  <si>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</si>
  <si>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</si>
  <si>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</si>
  <si>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</si>
  <si>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</si>
  <si>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</si>
  <si>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</si>
  <si>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</si>
  <si>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</si>
  <si>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</si>
  <si>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</si>
  <si>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</si>
  <si>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</si>
  <si>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</si>
  <si>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</si>
  <si>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</si>
  <si>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</si>
  <si>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</si>
  <si>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</si>
  <si>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</si>
  <si>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</si>
  <si>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</si>
  <si>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</si>
  <si>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</si>
  <si>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</si>
  <si>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</si>
  <si>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</si>
  <si>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</si>
  <si>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</si>
  <si>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</si>
  <si>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</si>
  <si>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</si>
  <si>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</si>
  <si>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</si>
  <si>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</si>
  <si>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</si>
  <si>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</si>
  <si>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</si>
  <si>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</si>
  <si>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</si>
  <si>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</si>
  <si>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</si>
  <si>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</si>
  <si>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</si>
  <si>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</si>
  <si>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</si>
  <si>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</si>
  <si>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</si>
  <si>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</si>
  <si>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</si>
  <si>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</si>
  <si>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</si>
  <si>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</si>
  <si>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</si>
  <si>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</si>
  <si>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</si>
  <si>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</si>
  <si>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</si>
  <si>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</si>
  <si>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</si>
  <si>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</si>
  <si>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</si>
  <si>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</si>
  <si>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</si>
  <si>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</si>
  <si>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</si>
  <si>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</si>
  <si>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</si>
  <si>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</si>
  <si>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</si>
  <si>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</si>
  <si>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</si>
  <si>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</si>
  <si>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</si>
  <si>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</si>
  <si>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</si>
  <si>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</si>
  <si>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</si>
  <si>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</si>
  <si>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</si>
  <si>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</si>
  <si>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</si>
  <si>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</si>
  <si>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</si>
  <si>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</si>
  <si>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</si>
  <si>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</si>
  <si>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</si>
  <si>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</si>
  <si>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</si>
  <si>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</si>
  <si>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</si>
  <si>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</si>
  <si>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</si>
  <si>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</si>
  <si>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</si>
  <si>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</si>
  <si>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</si>
  <si>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</si>
  <si>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</si>
  <si>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</si>
  <si>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</si>
  <si>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</si>
  <si>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</si>
  <si>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</si>
  <si>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</si>
  <si>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</si>
  <si>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</si>
  <si>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</si>
  <si>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</si>
  <si>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</si>
  <si>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</si>
  <si>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</si>
  <si>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</si>
  <si>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</si>
  <si>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</si>
  <si>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</si>
  <si>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</si>
  <si>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</si>
  <si>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</si>
  <si>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</si>
  <si>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</si>
  <si>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</si>
  <si>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</si>
  <si>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</si>
  <si>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</si>
  <si>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</si>
  <si>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</si>
  <si>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</si>
  <si>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</si>
  <si>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</si>
  <si>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</si>
  <si>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</si>
  <si>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</si>
  <si>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</si>
  <si>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</si>
  <si>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</si>
  <si>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</si>
  <si>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</si>
  <si>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</si>
  <si>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</si>
  <si>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</si>
  <si>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</si>
  <si>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</si>
  <si>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</si>
  <si>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</si>
  <si>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</si>
  <si>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</si>
  <si>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</si>
  <si>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</si>
  <si>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</si>
  <si>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</si>
  <si>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</si>
  <si>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</si>
  <si>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</si>
  <si>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</si>
  <si>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</si>
  <si>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</si>
  <si>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</si>
  <si>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</si>
  <si>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</si>
  <si>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</si>
  <si>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</si>
  <si>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</si>
  <si>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</si>
  <si>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</si>
  <si>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</si>
  <si>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</si>
  <si>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</si>
  <si>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</si>
  <si>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</si>
  <si>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</si>
  <si>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</si>
  <si>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</si>
  <si>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</si>
  <si>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</si>
  <si>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</si>
  <si>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</si>
  <si>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</si>
  <si>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</si>
  <si>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</si>
  <si>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</si>
  <si>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</si>
  <si>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</si>
  <si>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</si>
  <si>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</si>
  <si>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</si>
  <si>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</si>
  <si>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</si>
  <si>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</si>
  <si>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</si>
  <si>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</si>
  <si>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</si>
  <si>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</si>
  <si>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</si>
  <si>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</si>
  <si>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</si>
  <si>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</si>
  <si>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</si>
  <si>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</si>
  <si>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</si>
  <si>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</si>
  <si>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</si>
  <si>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</si>
  <si>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</si>
  <si>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</si>
  <si>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</si>
  <si>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</si>
  <si>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</si>
  <si>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</si>
  <si>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</si>
  <si>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</si>
  <si>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</si>
  <si>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</si>
  <si>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</si>
  <si>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</si>
  <si>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</si>
  <si>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</si>
  <si>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</si>
  <si>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</si>
  <si>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</si>
  <si>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</si>
  <si>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</si>
  <si>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</si>
  <si>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</si>
  <si>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</si>
  <si>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</si>
  <si>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</si>
  <si>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</si>
  <si>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</si>
  <si>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</si>
  <si>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</si>
  <si>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</si>
  <si>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</si>
  <si>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</si>
  <si>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</si>
  <si>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</si>
  <si>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</si>
  <si>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</si>
  <si>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</si>
  <si>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</si>
  <si>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</si>
  <si>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</si>
  <si>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</si>
  <si>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</si>
  <si>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</si>
  <si>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</si>
  <si>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</si>
  <si>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</si>
  <si>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</si>
  <si>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</si>
  <si>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</si>
  <si>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</si>
  <si>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</si>
  <si>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</si>
  <si>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</si>
  <si>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</si>
  <si>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</si>
  <si>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</si>
  <si>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</si>
  <si>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</si>
  <si>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</si>
  <si>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</si>
  <si>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</si>
  <si>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</si>
  <si>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</si>
  <si>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</si>
  <si>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</si>
  <si>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</si>
  <si>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</si>
  <si>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</si>
  <si>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</si>
  <si>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</si>
  <si>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</si>
  <si>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</si>
  <si>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</si>
  <si>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</si>
  <si>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</si>
  <si>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</si>
  <si>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</si>
  <si>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</si>
  <si>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</si>
  <si>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</si>
  <si>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</si>
  <si>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</si>
  <si>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</si>
  <si>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</si>
  <si>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</si>
  <si>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</si>
  <si>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</si>
  <si>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</si>
  <si>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</si>
  <si>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</si>
  <si>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</si>
  <si>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</si>
  <si>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</si>
  <si>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</si>
  <si>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</si>
  <si>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</si>
  <si>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</si>
  <si>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</si>
  <si>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</si>
  <si>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</si>
  <si>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</si>
  <si>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</si>
  <si>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</si>
  <si>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</si>
  <si>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</si>
  <si>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</si>
  <si>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</si>
  <si>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</si>
  <si>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</si>
  <si>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</si>
  <si>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</si>
  <si>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</si>
  <si>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</si>
  <si>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</si>
  <si>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</si>
  <si>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</si>
  <si>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</si>
  <si>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</si>
  <si>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</si>
  <si>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</si>
  <si>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</si>
  <si>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</si>
  <si>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</si>
  <si>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</si>
  <si>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</si>
  <si>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</si>
  <si>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</si>
  <si>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</si>
  <si>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</si>
  <si>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</si>
  <si>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</si>
  <si>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</si>
  <si>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</si>
  <si>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</si>
  <si>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</si>
  <si>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</si>
  <si>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</si>
  <si>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</si>
  <si>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</si>
  <si>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</si>
  <si>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</si>
  <si>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</si>
  <si>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</si>
  <si>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</si>
  <si>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</si>
  <si>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</si>
  <si>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</si>
  <si>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</si>
  <si>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</si>
  <si>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</si>
  <si>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</si>
  <si>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</si>
  <si>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</si>
  <si>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</si>
  <si>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</si>
  <si>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</si>
  <si>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</si>
  <si>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</si>
  <si>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</si>
  <si>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</si>
  <si>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</si>
  <si>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</si>
  <si>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</si>
  <si>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</si>
  <si>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</si>
  <si>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</si>
  <si>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</si>
  <si>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</si>
  <si>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</si>
  <si>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</si>
  <si>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</si>
  <si>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</si>
  <si>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</si>
  <si>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</si>
  <si>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</si>
  <si>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</si>
  <si>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</si>
  <si>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</si>
  <si>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</si>
  <si>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</si>
  <si>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</si>
  <si>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</si>
  <si>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</si>
  <si>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</si>
  <si>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</si>
  <si>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</si>
  <si>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</si>
  <si>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</si>
  <si>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</si>
  <si>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</si>
  <si>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</si>
  <si>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</si>
  <si>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</si>
  <si>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</si>
  <si>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</si>
  <si>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</si>
  <si>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</si>
  <si>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</si>
  <si>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</si>
  <si>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</si>
  <si>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</si>
  <si>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</si>
  <si>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</si>
  <si>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</si>
  <si>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</si>
  <si>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</si>
  <si>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</si>
  <si>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</si>
  <si>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</si>
  <si>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</si>
  <si>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</si>
  <si>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</si>
  <si>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</si>
  <si>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</si>
  <si>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</si>
  <si>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</si>
  <si>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</si>
  <si>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</si>
  <si>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</si>
  <si>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</si>
  <si>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</si>
  <si>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</si>
  <si>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</si>
  <si>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</si>
  <si>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</si>
  <si>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</si>
  <si>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</si>
  <si>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</si>
  <si>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</si>
  <si>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</si>
  <si>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</si>
  <si>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</si>
  <si>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</si>
  <si>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</si>
  <si>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</si>
  <si>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</si>
  <si>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</si>
  <si>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</si>
  <si>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</si>
  <si>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</si>
  <si>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</si>
  <si>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</si>
  <si>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</si>
  <si>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</si>
  <si>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</si>
  <si>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</si>
  <si>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</si>
  <si>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</si>
  <si>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</si>
  <si>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</si>
  <si>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</si>
  <si>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</si>
  <si>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</si>
  <si>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</si>
  <si>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</si>
  <si>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</si>
  <si>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</si>
  <si>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</si>
  <si>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</si>
  <si>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</si>
  <si>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</si>
  <si>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</si>
  <si>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</si>
  <si>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</si>
  <si>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</si>
  <si>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</si>
  <si>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</si>
  <si>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</si>
  <si>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</si>
  <si>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</si>
  <si>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</si>
  <si>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</si>
  <si>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</si>
  <si>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</si>
  <si>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</si>
  <si>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</si>
  <si>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</si>
  <si>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</si>
  <si>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</si>
  <si>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</si>
  <si>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</si>
  <si>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</si>
  <si>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</si>
  <si>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</si>
  <si>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</si>
  <si>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</si>
  <si>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</si>
  <si>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</si>
  <si>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</si>
  <si>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</si>
  <si>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</si>
  <si>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</si>
  <si>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</si>
  <si>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</si>
  <si>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</si>
  <si>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</si>
  <si>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</si>
  <si>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</si>
  <si>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</si>
  <si>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</si>
  <si>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</si>
  <si>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</si>
  <si>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</si>
  <si>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</si>
  <si>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</si>
  <si>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</si>
  <si>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</si>
  <si>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</si>
  <si>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</si>
  <si>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</si>
  <si>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</si>
  <si>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</si>
  <si>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</si>
  <si>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</si>
  <si>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</si>
  <si>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</si>
  <si>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</si>
  <si>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</si>
  <si>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</si>
  <si>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</si>
  <si>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</si>
  <si>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</si>
  <si>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</si>
  <si>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</si>
  <si>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</si>
  <si>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</si>
  <si>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</si>
  <si>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</si>
  <si>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</si>
  <si>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</si>
  <si>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</si>
  <si>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</si>
  <si>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</si>
  <si>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</si>
  <si>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</si>
  <si>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</si>
  <si>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</si>
  <si>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</si>
  <si>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</si>
  <si>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</si>
  <si>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</si>
  <si>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</si>
  <si>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</si>
  <si>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</si>
  <si>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</si>
  <si>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</si>
  <si>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</si>
  <si>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</si>
  <si>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</si>
  <si>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</si>
  <si>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</si>
  <si>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</si>
  <si>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</si>
  <si>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</si>
  <si>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</si>
  <si>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</si>
  <si>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</si>
  <si>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</si>
  <si>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</si>
  <si>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</si>
  <si>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</si>
  <si>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</si>
  <si>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</si>
  <si>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</si>
  <si>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</si>
  <si>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</si>
  <si>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</si>
  <si>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</si>
  <si>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</si>
  <si>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</si>
  <si>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</si>
  <si>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</si>
  <si>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</si>
  <si>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</si>
  <si>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</si>
  <si>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</si>
  <si>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</si>
  <si>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</si>
  <si>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</si>
  <si>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</si>
  <si>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</si>
  <si>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</si>
  <si>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</si>
  <si>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</si>
  <si>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</si>
  <si>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</si>
  <si>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</si>
  <si>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</si>
  <si>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</si>
  <si>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</si>
  <si>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</si>
  <si>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</si>
  <si>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</si>
  <si>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</si>
  <si>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</si>
  <si>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</si>
  <si>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</si>
  <si>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</si>
  <si>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</si>
  <si>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</si>
  <si>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</si>
  <si>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</si>
  <si>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</si>
  <si>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</si>
  <si>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</si>
  <si>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</si>
  <si>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</si>
  <si>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</si>
  <si>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</si>
  <si>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</si>
  <si>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</si>
  <si>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</si>
  <si>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</si>
  <si>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</si>
  <si>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</si>
  <si>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</si>
  <si>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</si>
  <si>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</si>
  <si>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</si>
  <si>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</si>
  <si>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</si>
  <si>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</si>
  <si>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</si>
  <si>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</si>
  <si>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</si>
  <si>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</si>
  <si>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</si>
  <si>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</si>
  <si>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</si>
  <si>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</si>
  <si>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</si>
  <si>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</si>
  <si>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</si>
  <si>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</si>
  <si>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</si>
  <si>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</si>
  <si>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</si>
  <si>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</si>
  <si>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</si>
  <si>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</si>
  <si>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</si>
  <si>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</si>
  <si>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</si>
  <si>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</si>
  <si>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</si>
  <si>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</si>
  <si>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</si>
  <si>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</si>
  <si>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</si>
  <si>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</si>
  <si>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</si>
  <si>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</si>
  <si>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</si>
  <si>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</si>
  <si>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</si>
  <si>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</si>
  <si>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</si>
  <si>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</si>
  <si>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</si>
  <si>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</si>
  <si>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</si>
  <si>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</si>
  <si>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</si>
  <si>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</si>
  <si>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</si>
  <si>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</si>
  <si>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</si>
  <si>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</si>
  <si>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</si>
  <si>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</si>
  <si>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</si>
  <si>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</si>
  <si>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</si>
  <si>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</si>
  <si>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</si>
  <si>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</si>
  <si>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</si>
  <si>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</si>
  <si>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</si>
  <si>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</si>
  <si>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</si>
  <si>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</si>
  <si>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</si>
  <si>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</si>
  <si>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</si>
  <si>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</si>
  <si>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</si>
  <si>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</si>
  <si>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</si>
  <si>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</si>
  <si>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</si>
  <si>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</si>
  <si>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</si>
  <si>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</si>
  <si>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</si>
  <si>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</si>
  <si>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</si>
  <si>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</si>
  <si>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</si>
  <si>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</si>
  <si>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</si>
  <si>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</si>
  <si>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</si>
  <si>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</si>
  <si>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</si>
  <si>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</si>
  <si>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</si>
  <si>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</si>
  <si>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</si>
  <si>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</si>
  <si>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</si>
  <si>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</si>
  <si>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</si>
  <si>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</si>
  <si>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</si>
  <si>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</si>
  <si>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</si>
  <si>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</si>
  <si>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</si>
  <si>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</si>
  <si>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</si>
  <si>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</si>
  <si>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</si>
  <si>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</si>
  <si>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</si>
  <si>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</si>
  <si>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</si>
  <si>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</si>
  <si>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</si>
  <si>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</si>
  <si>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</si>
  <si>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</si>
  <si>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</si>
  <si>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</si>
  <si>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</si>
  <si>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</si>
  <si>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</si>
  <si>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</si>
  <si>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</si>
  <si>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</si>
  <si>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</si>
  <si>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</si>
  <si>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</si>
  <si>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</si>
  <si>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</si>
  <si>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</si>
  <si>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</si>
  <si>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</si>
  <si>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</si>
  <si>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</si>
  <si>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</si>
  <si>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</si>
  <si>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</si>
  <si>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</si>
  <si>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</si>
  <si>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</si>
  <si>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</si>
  <si>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</si>
  <si>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</si>
  <si>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</si>
  <si>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</si>
  <si>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</si>
  <si>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</si>
  <si>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</si>
  <si>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</si>
  <si>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</si>
  <si>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</si>
  <si>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</si>
  <si>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</si>
  <si>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</si>
  <si>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</si>
  <si>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</si>
  <si>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</si>
  <si>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</si>
  <si>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</si>
  <si>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</si>
  <si>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</si>
  <si>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</si>
  <si>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</si>
  <si>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</si>
  <si>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</si>
  <si>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</si>
  <si>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</si>
  <si>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</si>
  <si>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</si>
  <si>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</si>
  <si>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</si>
  <si>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</si>
  <si>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</si>
  <si>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</si>
  <si>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</si>
  <si>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</si>
  <si>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</si>
  <si>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</si>
  <si>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</si>
  <si>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</si>
  <si>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</si>
  <si>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</si>
  <si>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</si>
  <si>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</si>
  <si>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</si>
  <si>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</si>
  <si>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</si>
  <si>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</si>
  <si>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</si>
  <si>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</si>
  <si>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</si>
  <si>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</si>
  <si>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</si>
  <si>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</si>
  <si>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</si>
  <si>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</si>
  <si>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</si>
  <si>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</si>
  <si>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</si>
  <si>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</si>
  <si>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</si>
  <si>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</si>
  <si>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</si>
  <si>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</si>
  <si>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</si>
  <si>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</si>
  <si>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</si>
  <si>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</si>
  <si>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</si>
  <si>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</si>
  <si>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</si>
  <si>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</si>
  <si>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</si>
  <si>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</si>
  <si>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</si>
  <si>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</si>
  <si>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</si>
  <si>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</si>
  <si>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</si>
  <si>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</si>
  <si>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</si>
  <si>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</si>
  <si>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</si>
  <si>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</si>
  <si>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</si>
  <si>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</si>
  <si>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</si>
  <si>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</si>
  <si>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</si>
  <si>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</si>
  <si>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</si>
  <si>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</si>
  <si>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</si>
  <si>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</si>
  <si>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</si>
  <si>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</si>
  <si>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</si>
  <si>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</si>
  <si>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</si>
  <si>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</si>
  <si>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</si>
  <si>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</si>
  <si>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</si>
  <si>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</si>
  <si>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</si>
  <si>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</si>
  <si>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</si>
  <si>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</si>
  <si>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</si>
  <si>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</si>
  <si>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</si>
  <si>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</si>
  <si>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</si>
  <si>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</si>
  <si>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</si>
  <si>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</si>
  <si>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</si>
  <si>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</si>
  <si>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</si>
  <si>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</si>
  <si>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</si>
  <si>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</si>
  <si>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</si>
  <si>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</si>
  <si>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</si>
  <si>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</si>
  <si>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</si>
  <si>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</si>
  <si>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</si>
  <si>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</si>
  <si>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</si>
  <si>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</si>
  <si>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</si>
  <si>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</si>
  <si>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</si>
  <si>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</si>
  <si>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</si>
  <si>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</si>
  <si>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</si>
  <si>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</si>
  <si>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</si>
  <si>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</si>
  <si>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</si>
  <si>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</si>
  <si>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</si>
  <si>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</si>
  <si>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</si>
  <si>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</si>
  <si>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</si>
  <si>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</si>
  <si>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</si>
  <si>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</si>
  <si>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</si>
  <si>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</si>
  <si>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</si>
  <si>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</si>
  <si>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</si>
  <si>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</si>
  <si>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</si>
  <si>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</si>
  <si>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</si>
  <si>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</si>
  <si>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</si>
  <si>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</si>
  <si>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</si>
  <si>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</si>
  <si>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</si>
  <si>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</si>
  <si>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</si>
  <si>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</si>
  <si>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</si>
  <si>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</si>
  <si>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</si>
  <si>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</si>
  <si>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</si>
  <si>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</si>
  <si>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</si>
  <si>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</si>
  <si>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</si>
  <si>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</si>
  <si>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</si>
  <si>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</si>
  <si>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</si>
  <si>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</si>
  <si>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</si>
  <si>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</si>
  <si>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</si>
  <si>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</si>
  <si>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</si>
  <si>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</si>
  <si>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</si>
  <si>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</si>
  <si>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</si>
  <si>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</si>
  <si>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</si>
  <si>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</si>
  <si>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</si>
  <si>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</si>
  <si>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</si>
  <si>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</si>
  <si>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</si>
  <si>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</si>
  <si>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</si>
  <si>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</si>
  <si>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</si>
  <si>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</si>
  <si>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</si>
  <si>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</si>
  <si>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</si>
  <si>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</si>
  <si>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</si>
  <si>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</si>
  <si>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</si>
  <si>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</si>
  <si>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</si>
  <si>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</si>
  <si>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</si>
  <si>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</si>
  <si>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</si>
  <si>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</si>
  <si>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</si>
  <si>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</si>
  <si>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</si>
  <si>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</si>
  <si>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</si>
  <si>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</si>
  <si>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</si>
  <si>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</si>
  <si>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</si>
  <si>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</si>
  <si>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</si>
  <si>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</si>
  <si>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</si>
  <si>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</si>
  <si>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</si>
  <si>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</si>
  <si>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</si>
  <si>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</si>
  <si>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</si>
  <si>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</si>
  <si>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</si>
  <si>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</si>
  <si>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</si>
  <si>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</si>
  <si>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</si>
  <si>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</si>
  <si>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</si>
  <si>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</si>
  <si>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</si>
  <si>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</si>
  <si>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</si>
  <si>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</si>
  <si>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</si>
  <si>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</si>
  <si>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</si>
  <si>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</si>
  <si>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</si>
  <si>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</si>
  <si>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</si>
  <si>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</si>
  <si>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</si>
  <si>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</si>
  <si>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</si>
  <si>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</si>
  <si>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</si>
  <si>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</si>
  <si>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</si>
  <si>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</si>
  <si>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</si>
  <si>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</si>
  <si>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</si>
  <si>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</si>
  <si>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</si>
  <si>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</si>
  <si>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</si>
  <si>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</si>
  <si>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</si>
  <si>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</si>
  <si>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</si>
  <si>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</si>
  <si>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</si>
  <si>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</si>
  <si>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</si>
  <si>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</si>
  <si>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</si>
  <si>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</si>
  <si>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</si>
  <si>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</si>
  <si>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</si>
  <si>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</si>
  <si>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</si>
  <si>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</si>
  <si>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</si>
  <si>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</si>
  <si>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</si>
  <si>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</si>
  <si>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</si>
  <si>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</si>
  <si>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</si>
  <si>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</si>
  <si>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</si>
  <si>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</si>
  <si>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</si>
  <si>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</si>
  <si>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</si>
  <si>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</si>
  <si>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</si>
  <si>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</si>
  <si>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</si>
  <si>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</si>
  <si>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</si>
  <si>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</si>
  <si>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</si>
  <si>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</si>
  <si>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</si>
  <si>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</si>
  <si>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</si>
  <si>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</si>
  <si>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</si>
  <si>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</si>
  <si>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</si>
  <si>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</si>
  <si>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</si>
  <si>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</si>
  <si>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</si>
  <si>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</si>
  <si>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</si>
  <si>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</si>
  <si>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</si>
  <si>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</si>
  <si>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</si>
  <si>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</si>
  <si>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</si>
  <si>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</si>
  <si>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</si>
  <si>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</si>
  <si>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</si>
  <si>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</si>
  <si>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</si>
  <si>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</si>
  <si>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</si>
  <si>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</si>
  <si>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</si>
  <si>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</si>
  <si>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</si>
  <si>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</si>
  <si>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</si>
  <si>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</si>
  <si>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</si>
  <si>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</si>
  <si>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</si>
  <si>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</si>
  <si>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</si>
  <si>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</si>
  <si>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</si>
  <si>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</si>
  <si>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</si>
  <si>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</si>
  <si>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</si>
  <si>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</si>
  <si>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</si>
  <si>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</si>
  <si>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</si>
  <si>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</si>
  <si>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</si>
  <si>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</si>
  <si>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</si>
  <si>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</si>
  <si>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</si>
  <si>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</si>
  <si>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</si>
  <si>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</si>
  <si>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</si>
  <si>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</si>
  <si>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</si>
  <si>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</si>
  <si>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</si>
  <si>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</si>
  <si>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</si>
  <si>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</si>
  <si>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</si>
  <si>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</si>
  <si>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</si>
  <si>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</si>
  <si>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</si>
  <si>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</si>
  <si>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</si>
  <si>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</si>
  <si>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</si>
  <si>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</si>
  <si>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</si>
  <si>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</si>
  <si>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</si>
  <si>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</si>
  <si>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</si>
  <si>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</si>
  <si>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</si>
  <si>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</si>
  <si>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</si>
  <si>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</si>
  <si>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</si>
  <si>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</si>
  <si>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</si>
  <si>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</si>
  <si>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</si>
  <si>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</si>
  <si>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</si>
  <si>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</si>
  <si>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</si>
  <si>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</si>
  <si>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</si>
  <si>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</si>
  <si>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</si>
  <si>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</si>
  <si>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</si>
  <si>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</si>
  <si>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</si>
  <si>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</si>
  <si>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</si>
  <si>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</si>
  <si>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</si>
  <si>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</si>
  <si>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</si>
  <si>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</si>
  <si>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</si>
  <si>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</si>
  <si>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</si>
  <si>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</si>
  <si>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</si>
  <si>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</si>
  <si>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</si>
  <si>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</si>
  <si>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</si>
  <si>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</si>
  <si>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</si>
  <si>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</si>
  <si>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</si>
  <si>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</si>
  <si>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</si>
  <si>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</si>
  <si>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</si>
  <si>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</si>
  <si>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</si>
  <si>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</si>
  <si>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</si>
  <si>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</si>
  <si>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</si>
  <si>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</si>
  <si>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</si>
  <si>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</si>
  <si>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</si>
  <si>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</si>
  <si>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</si>
  <si>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</si>
  <si>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</si>
  <si>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</si>
  <si>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</si>
  <si>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</si>
  <si>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</si>
  <si>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</si>
  <si>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</si>
  <si>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</si>
  <si>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</si>
  <si>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</si>
  <si>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</si>
  <si>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</si>
  <si>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</si>
  <si>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</si>
  <si>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</si>
  <si>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</si>
  <si>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</si>
  <si>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</si>
  <si>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</si>
  <si>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</si>
  <si>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</si>
  <si>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</si>
  <si>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</si>
  <si>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</si>
  <si>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</si>
  <si>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</si>
  <si>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</si>
  <si>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</si>
  <si>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</si>
  <si>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</si>
  <si>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</si>
  <si>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</si>
  <si>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</si>
  <si>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</si>
  <si>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</si>
  <si>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</si>
  <si>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</si>
  <si>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</si>
  <si>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</si>
  <si>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</si>
  <si>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</si>
  <si>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</si>
  <si>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</si>
  <si>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</si>
  <si>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</si>
  <si>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</si>
  <si>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</si>
  <si>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</si>
  <si>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</si>
  <si>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</si>
  <si>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</si>
  <si>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</si>
  <si>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</si>
  <si>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</si>
  <si>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</si>
  <si>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</si>
  <si>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</si>
  <si>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</si>
  <si>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</si>
  <si>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</si>
  <si>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</si>
  <si>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</si>
  <si>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</si>
  <si>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</si>
  <si>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</si>
  <si>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</si>
  <si>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</si>
  <si>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</si>
  <si>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</si>
  <si>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</si>
  <si>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</si>
  <si>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</si>
  <si>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</si>
  <si>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</si>
  <si>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</si>
  <si>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</si>
  <si>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</si>
  <si>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</si>
  <si>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</si>
  <si>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</si>
  <si>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</si>
  <si>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</si>
  <si>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</si>
  <si>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</si>
  <si>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</si>
  <si>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</si>
  <si>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</si>
  <si>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</si>
  <si>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</si>
  <si>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</si>
  <si>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</si>
  <si>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</si>
  <si>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</si>
  <si>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</si>
  <si>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</si>
  <si>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</si>
  <si>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</si>
  <si>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</si>
  <si>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</si>
  <si>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</si>
  <si>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</si>
  <si>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</si>
  <si>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</si>
  <si>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</si>
  <si>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</si>
  <si>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</si>
  <si>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</si>
  <si>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</si>
  <si>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</si>
  <si>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</si>
  <si>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</si>
  <si>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</si>
  <si>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</si>
  <si>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</si>
  <si>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</si>
  <si>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</si>
  <si>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</si>
  <si>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</si>
  <si>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</si>
  <si>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</si>
  <si>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</si>
  <si>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</si>
  <si>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</si>
  <si>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</si>
  <si>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</si>
  <si>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</si>
  <si>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</si>
  <si>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</si>
  <si>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</si>
  <si>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</si>
  <si>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</si>
  <si>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</si>
  <si>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</si>
  <si>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</si>
  <si>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</si>
  <si>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</si>
  <si>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</si>
  <si>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</si>
  <si>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</si>
  <si>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</si>
  <si>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</si>
  <si>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</si>
  <si>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</si>
  <si>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</si>
  <si>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</si>
  <si>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</si>
  <si>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</si>
  <si>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</si>
  <si>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</si>
  <si>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</si>
  <si>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</si>
  <si>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</si>
  <si>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</si>
  <si>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</si>
  <si>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</si>
  <si>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</si>
  <si>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</si>
  <si>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</si>
  <si>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</si>
  <si>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</si>
  <si>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</si>
  <si>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</si>
  <si>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</si>
  <si>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</si>
  <si>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</si>
  <si>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</si>
  <si>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</si>
  <si>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</si>
  <si>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</si>
  <si>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</si>
  <si>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</si>
  <si>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</si>
  <si>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</si>
  <si>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</si>
  <si>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</si>
  <si>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</si>
  <si>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</si>
  <si>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</si>
  <si>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</si>
  <si>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</si>
  <si>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</si>
  <si>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</si>
  <si>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</si>
  <si>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</si>
  <si>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</si>
  <si>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</si>
  <si>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</si>
  <si>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</si>
  <si>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</si>
  <si>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</si>
  <si>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</si>
  <si>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</si>
  <si>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</si>
  <si>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</si>
  <si>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</si>
  <si>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</si>
  <si>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</si>
  <si>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</si>
  <si>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</si>
  <si>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</si>
  <si>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</si>
  <si>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</si>
  <si>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</si>
  <si>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</si>
  <si>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</si>
  <si>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</si>
  <si>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</si>
  <si>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</si>
  <si>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</si>
  <si>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</si>
  <si>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</si>
  <si>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</si>
  <si>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</si>
  <si>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</si>
  <si>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</si>
  <si>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</si>
  <si>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</si>
  <si>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</si>
  <si>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</si>
  <si>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</si>
  <si>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</si>
  <si>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</si>
  <si>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</si>
  <si>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</si>
  <si>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</si>
  <si>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</si>
  <si>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</si>
  <si>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</si>
  <si>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</si>
  <si>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</si>
  <si>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</si>
  <si>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</si>
  <si>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</si>
  <si>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</si>
  <si>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</si>
  <si>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</si>
  <si>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</si>
  <si>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</si>
  <si>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</si>
  <si>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</si>
  <si>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</si>
  <si>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</si>
  <si>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</si>
  <si>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</si>
  <si>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</si>
  <si>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</si>
  <si>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</si>
  <si>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</si>
  <si>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</si>
  <si>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</si>
  <si>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</si>
  <si>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</si>
  <si>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</si>
  <si>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</si>
  <si>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</si>
  <si>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</si>
  <si>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</si>
  <si>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</si>
  <si>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</si>
  <si>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</si>
  <si>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</si>
  <si>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</si>
  <si>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</si>
  <si>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</si>
  <si>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</si>
  <si>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</si>
  <si>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</si>
  <si>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</si>
  <si>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</si>
  <si>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</si>
  <si>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</si>
  <si>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</si>
  <si>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</si>
  <si>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</si>
  <si>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</si>
  <si>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</si>
  <si>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</si>
  <si>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</si>
  <si>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</si>
  <si>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</si>
  <si>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</si>
  <si>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</si>
  <si>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</si>
  <si>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</si>
  <si>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</si>
  <si>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</si>
  <si>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</si>
  <si>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</si>
  <si>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</si>
  <si>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</si>
  <si>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</si>
  <si>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</si>
  <si>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</si>
  <si>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</si>
  <si>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</si>
  <si>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</si>
  <si>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</si>
  <si>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</si>
  <si>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</si>
  <si>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</si>
  <si>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</si>
  <si>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</si>
  <si>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</si>
  <si>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</si>
  <si>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</si>
  <si>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</si>
  <si>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</si>
  <si>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</si>
  <si>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</si>
  <si>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</si>
  <si>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</si>
  <si>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</si>
  <si>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</si>
  <si>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</si>
  <si>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</si>
  <si>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</si>
  <si>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</si>
  <si>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</si>
  <si>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</si>
  <si>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</si>
  <si>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</si>
  <si>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</si>
  <si>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</si>
  <si>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</si>
  <si>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</si>
  <si>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</si>
  <si>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</si>
  <si>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</si>
  <si>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</si>
  <si>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</si>
  <si>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</si>
  <si>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</si>
  <si>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</si>
  <si>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</si>
  <si>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</si>
  <si>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</si>
  <si>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</si>
  <si>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</si>
  <si>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</si>
  <si>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</si>
  <si>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</si>
  <si>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</si>
  <si>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</si>
  <si>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</si>
  <si>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</si>
  <si>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</si>
  <si>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</si>
  <si>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</si>
  <si>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</si>
  <si>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</si>
  <si>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</si>
  <si>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</si>
  <si>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</si>
  <si>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</si>
  <si>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</si>
  <si>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</si>
  <si>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</si>
  <si>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</si>
  <si>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</si>
  <si>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</si>
  <si>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</si>
  <si>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</si>
  <si>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</si>
  <si>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</si>
  <si>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</si>
  <si>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</si>
  <si>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</si>
  <si>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</si>
  <si>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</si>
  <si>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</si>
  <si>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</si>
  <si>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</si>
  <si>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</si>
  <si>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</si>
  <si>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</si>
  <si>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</si>
  <si>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</si>
  <si>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</si>
  <si>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</si>
  <si>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</si>
  <si>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</si>
  <si>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</si>
  <si>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</si>
  <si>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</si>
  <si>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</si>
  <si>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</si>
  <si>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</si>
  <si>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</si>
  <si>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</si>
  <si>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</si>
  <si>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</si>
  <si>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</si>
  <si>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</si>
  <si>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</si>
  <si>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</si>
  <si>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</si>
  <si>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</si>
  <si>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</si>
  <si>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</si>
  <si>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</si>
  <si>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</si>
  <si>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</si>
  <si>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</si>
  <si>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</si>
  <si>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</si>
  <si>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</si>
  <si>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</si>
  <si>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</si>
  <si>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</si>
  <si>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</si>
  <si>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</si>
  <si>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</si>
  <si>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</si>
  <si>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</si>
  <si>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</si>
  <si>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</si>
  <si>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</si>
  <si>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</si>
  <si>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</si>
  <si>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</si>
  <si>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</si>
  <si>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</si>
  <si>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</si>
  <si>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</si>
  <si>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</si>
  <si>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</si>
  <si>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</si>
  <si>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</si>
  <si>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</si>
  <si>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</si>
  <si>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</si>
  <si>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</si>
  <si>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</si>
  <si>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</si>
  <si>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</si>
  <si>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</si>
  <si>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</si>
  <si>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</si>
  <si>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</si>
  <si>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</si>
  <si>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</si>
  <si>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</si>
  <si>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</si>
  <si>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</si>
  <si>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</si>
  <si>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</si>
  <si>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</si>
  <si>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</si>
  <si>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</si>
  <si>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</si>
  <si>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</si>
  <si>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</si>
  <si>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</si>
  <si>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</si>
  <si>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</si>
  <si>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</si>
  <si>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</si>
  <si>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</si>
  <si>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</si>
  <si>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</si>
  <si>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</si>
  <si>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</si>
  <si>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</si>
  <si>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</si>
  <si>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</si>
  <si>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</si>
  <si>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</si>
  <si>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</si>
  <si>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</si>
  <si>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</si>
  <si>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</si>
  <si>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</si>
  <si>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</si>
  <si>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</si>
  <si>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</si>
  <si>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</si>
  <si>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</si>
  <si>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</si>
  <si>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</si>
  <si>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</si>
  <si>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</si>
  <si>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</si>
  <si>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</si>
  <si>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</si>
  <si>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</si>
  <si>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</si>
  <si>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</si>
  <si>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</si>
  <si>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</si>
  <si>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</si>
  <si>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</si>
  <si>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</si>
  <si>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</si>
  <si>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</si>
  <si>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</si>
  <si>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</si>
  <si>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</si>
  <si>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</si>
  <si>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</si>
  <si>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</si>
  <si>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</si>
  <si>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</si>
  <si>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</si>
  <si>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</si>
  <si>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</si>
  <si>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</si>
  <si>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</si>
  <si>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</si>
  <si>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</si>
  <si>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</si>
  <si>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</si>
  <si>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</si>
  <si>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</si>
  <si>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</si>
  <si>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</si>
  <si>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</si>
  <si>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</si>
  <si>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</si>
  <si>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</si>
  <si>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</si>
  <si>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</si>
  <si>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</si>
  <si>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</si>
  <si>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</si>
  <si>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</si>
  <si>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</si>
  <si>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</si>
  <si>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</si>
  <si>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</si>
  <si>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</si>
  <si>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</si>
  <si>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</si>
  <si>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</si>
  <si>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</si>
  <si>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</si>
  <si>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</si>
  <si>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</si>
  <si>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</si>
  <si>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</si>
  <si>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</si>
  <si>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</si>
  <si>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</si>
  <si>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</si>
  <si>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</si>
  <si>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</si>
  <si>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</si>
  <si>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</si>
  <si>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</si>
  <si>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</si>
  <si>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</si>
  <si>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</si>
  <si>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</si>
  <si>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</si>
  <si>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</si>
  <si>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</si>
  <si>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</si>
  <si>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</si>
  <si>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</si>
  <si>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</si>
  <si>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</si>
  <si>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</si>
  <si>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</si>
  <si>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</si>
  <si>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</si>
  <si>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</si>
  <si>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</si>
  <si>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</si>
  <si>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</si>
  <si>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</si>
  <si>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</si>
  <si>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</si>
  <si>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</si>
  <si>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</si>
  <si>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</si>
  <si>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</si>
  <si>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</si>
  <si>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</si>
  <si>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</si>
  <si>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</si>
  <si>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</si>
  <si>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</si>
  <si>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</si>
  <si>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</si>
  <si>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</si>
  <si>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</si>
  <si>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</si>
  <si>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</si>
  <si>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</si>
  <si>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</si>
  <si>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</si>
  <si>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</si>
  <si>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</si>
  <si>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</si>
  <si>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</si>
  <si>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</si>
  <si>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</si>
  <si>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</si>
  <si>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</si>
  <si>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</si>
  <si>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</si>
  <si>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</si>
  <si>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</si>
  <si>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</si>
  <si>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</si>
  <si>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</si>
  <si>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</si>
  <si>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</si>
  <si>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</si>
  <si>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</si>
  <si>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</si>
  <si>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</si>
  <si>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</si>
  <si>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</si>
  <si>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</si>
  <si>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</si>
  <si>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</si>
  <si>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</si>
  <si>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</si>
  <si>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</si>
  <si>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</si>
  <si>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</si>
  <si>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</si>
  <si>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</si>
  <si>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</si>
  <si>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</si>
  <si>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</si>
  <si>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</si>
  <si>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</si>
  <si>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</si>
  <si>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</si>
  <si>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</si>
  <si>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</si>
  <si>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</si>
  <si>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</si>
  <si>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</si>
  <si>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</si>
  <si>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</si>
  <si>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</si>
  <si>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</si>
  <si>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</si>
  <si>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</si>
  <si>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</si>
  <si>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</si>
  <si>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</si>
  <si>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</si>
  <si>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</si>
  <si>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</si>
  <si>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</si>
  <si>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</si>
  <si>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</si>
  <si>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</si>
  <si>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</si>
  <si>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</si>
  <si>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</si>
  <si>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</si>
  <si>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</si>
  <si>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</si>
  <si>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</si>
  <si>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</si>
  <si>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</si>
  <si>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</si>
  <si>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</si>
  <si>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</si>
  <si>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</si>
  <si>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</si>
  <si>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</si>
  <si>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</si>
  <si>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</si>
  <si>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</si>
  <si>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</si>
  <si>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</si>
  <si>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</si>
  <si>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</si>
  <si>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</si>
  <si>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</si>
  <si>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</si>
  <si>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</si>
  <si>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</si>
  <si>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</si>
  <si>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</si>
  <si>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</si>
  <si>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</si>
  <si>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</si>
  <si>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</si>
  <si>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</si>
  <si>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</si>
  <si>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</si>
  <si>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</si>
  <si>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</si>
  <si>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</si>
  <si>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</si>
  <si>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</si>
  <si>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</si>
  <si>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</si>
  <si>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</si>
  <si>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</si>
  <si>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</si>
  <si>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</si>
  <si>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</si>
  <si>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</si>
  <si>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</si>
  <si>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</si>
  <si>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</si>
  <si>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</si>
  <si>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</si>
  <si>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</si>
  <si>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</si>
  <si>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</si>
  <si>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</si>
  <si>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</si>
  <si>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</si>
  <si>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</si>
  <si>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</si>
  <si>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</si>
  <si>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</si>
  <si>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</si>
  <si>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</si>
  <si>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</si>
  <si>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</si>
  <si>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</si>
  <si>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</si>
  <si>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</si>
  <si>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</si>
  <si>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</si>
  <si>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</si>
  <si>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</si>
  <si>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</si>
  <si>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</si>
  <si>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</si>
  <si>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</si>
  <si>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</si>
  <si>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</si>
  <si>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</si>
  <si>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</si>
  <si>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</si>
  <si>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</si>
  <si>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</si>
  <si>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</si>
  <si>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</si>
  <si>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</si>
  <si>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</si>
  <si>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</si>
  <si>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</si>
  <si>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</si>
  <si>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</si>
  <si>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</si>
  <si>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</si>
  <si>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</si>
  <si>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</si>
  <si>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</si>
  <si>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</si>
  <si>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</si>
  <si>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</si>
  <si>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</si>
  <si>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</si>
  <si>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</si>
  <si>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</si>
  <si>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</si>
  <si>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</si>
  <si>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</si>
  <si>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</si>
  <si>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</si>
  <si>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</si>
  <si>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</si>
  <si>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</si>
  <si>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</si>
  <si>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</si>
  <si>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</si>
  <si>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</si>
  <si>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</si>
  <si>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</si>
  <si>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</si>
  <si>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</si>
  <si>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</si>
  <si>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</si>
  <si>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</si>
  <si>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</si>
  <si>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</si>
  <si>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</si>
  <si>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</si>
  <si>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</si>
  <si>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</si>
  <si>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</si>
  <si>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</si>
  <si>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</si>
  <si>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</si>
  <si>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</si>
  <si>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</si>
  <si>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</si>
  <si>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</si>
  <si>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</si>
  <si>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</si>
  <si>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</si>
  <si>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</si>
  <si>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</si>
  <si>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</si>
  <si>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</si>
  <si>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</si>
  <si>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</si>
  <si>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</si>
  <si>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</si>
  <si>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</si>
  <si>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</si>
  <si>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</si>
  <si>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</si>
  <si>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</si>
  <si>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</si>
  <si>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</si>
  <si>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</si>
  <si>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</si>
  <si>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</si>
  <si>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</si>
  <si>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</si>
  <si>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</si>
  <si>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</si>
  <si>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</si>
  <si>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</si>
  <si>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</si>
  <si>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</si>
  <si>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</si>
  <si>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</si>
  <si>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</si>
  <si>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</si>
  <si>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</si>
  <si>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</si>
  <si>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</si>
  <si>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</si>
  <si>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</si>
  <si>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</si>
  <si>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</si>
  <si>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</si>
  <si>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</si>
  <si>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</si>
  <si>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</si>
  <si>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</si>
  <si>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</si>
  <si>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</si>
  <si>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</si>
  <si>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</si>
  <si>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</si>
  <si>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</si>
  <si>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</si>
  <si>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</si>
  <si>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</si>
  <si>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</si>
  <si>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</si>
  <si>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</si>
  <si>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</si>
  <si>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</si>
  <si>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</si>
  <si>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</si>
  <si>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</si>
  <si>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</si>
  <si>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</si>
  <si>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</si>
  <si>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</si>
  <si>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</si>
  <si>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</si>
  <si>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</si>
  <si>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</si>
  <si>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</si>
  <si>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</si>
  <si>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</si>
  <si>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</si>
  <si>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</si>
  <si>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</si>
  <si>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</si>
  <si>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</si>
  <si>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</si>
  <si>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</si>
  <si>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</si>
  <si>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</si>
  <si>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</si>
  <si>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</si>
  <si>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</si>
  <si>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</si>
  <si>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</si>
  <si>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</si>
  <si>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</si>
  <si>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</si>
  <si>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</si>
  <si>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</si>
  <si>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</si>
  <si>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</si>
  <si>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</si>
  <si>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</si>
  <si>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</si>
  <si>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</si>
  <si>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</si>
  <si>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</si>
  <si>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</si>
  <si>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</si>
  <si>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</si>
  <si>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</si>
  <si>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</si>
  <si>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</si>
  <si>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</si>
  <si>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</si>
  <si>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</si>
  <si>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</si>
  <si>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</si>
  <si>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</si>
  <si>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</si>
  <si>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</si>
  <si>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</si>
  <si>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</si>
  <si>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</si>
  <si>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</si>
  <si>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</si>
  <si>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</si>
  <si>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</si>
  <si>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</si>
  <si>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</si>
  <si>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</si>
  <si>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</si>
  <si>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</si>
  <si>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</si>
  <si>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</si>
  <si>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</si>
  <si>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</si>
  <si>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</si>
  <si>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</si>
  <si>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</si>
  <si>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</si>
  <si>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</si>
  <si>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</si>
  <si>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</si>
  <si>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</si>
  <si>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</si>
  <si>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</si>
  <si>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</si>
  <si>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</si>
  <si>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</si>
  <si>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</si>
  <si>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</si>
  <si>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</si>
  <si>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</si>
  <si>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</si>
  <si>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</si>
  <si>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</si>
  <si>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</si>
  <si>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</si>
  <si>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</si>
  <si>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</si>
  <si>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</si>
  <si>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</si>
  <si>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</si>
  <si>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</si>
  <si>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</si>
  <si>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</si>
  <si>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</si>
  <si>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</si>
  <si>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</si>
  <si>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</si>
  <si>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</si>
  <si>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</si>
  <si>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</si>
  <si>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</si>
  <si>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</si>
  <si>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</si>
  <si>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</si>
  <si>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</si>
  <si>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</si>
  <si>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</si>
  <si>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</si>
  <si>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</si>
  <si>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</si>
  <si>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</si>
  <si>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</si>
  <si>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</si>
  <si>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</si>
  <si>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</si>
  <si>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</si>
  <si>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</si>
  <si>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</si>
  <si>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</si>
  <si>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</si>
  <si>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</si>
  <si>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</si>
  <si>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</si>
  <si>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</si>
  <si>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</si>
  <si>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</si>
  <si>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</si>
  <si>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</si>
  <si>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</si>
  <si>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</si>
  <si>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</si>
  <si>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</si>
  <si>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</si>
  <si>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</si>
  <si>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</si>
  <si>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</si>
  <si>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</si>
  <si>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</si>
  <si>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</si>
  <si>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</si>
  <si>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</si>
  <si>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</si>
  <si>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</si>
  <si>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</si>
  <si>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</si>
  <si>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</si>
  <si>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</si>
  <si>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</si>
  <si>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</si>
  <si>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</si>
  <si>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</si>
  <si>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</si>
  <si>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</si>
  <si>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</si>
  <si>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</si>
  <si>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</si>
  <si>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</si>
  <si>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</si>
  <si>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</si>
  <si>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</si>
  <si>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</si>
  <si>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</si>
  <si>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</si>
  <si>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</si>
  <si>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</si>
  <si>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</si>
  <si>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</si>
  <si>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</si>
  <si>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</si>
  <si>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</si>
  <si>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</si>
  <si>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</si>
  <si>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</si>
  <si>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</si>
  <si>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</si>
  <si>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</si>
  <si>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</si>
  <si>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</si>
  <si>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</si>
  <si>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</si>
  <si>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</si>
  <si>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</si>
  <si>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</si>
  <si>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</si>
  <si>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</si>
  <si>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</si>
  <si>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</si>
  <si>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</si>
  <si>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</si>
  <si>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</si>
  <si>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</si>
  <si>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</si>
  <si>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</si>
  <si>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</si>
  <si>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</si>
  <si>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</si>
  <si>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</si>
  <si>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</si>
  <si>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</si>
  <si>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</si>
  <si>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</si>
  <si>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</si>
  <si>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</si>
  <si>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</si>
  <si>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</si>
  <si>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</si>
  <si>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</si>
  <si>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</si>
  <si>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</si>
  <si>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</si>
  <si>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</si>
  <si>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</si>
  <si>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</si>
  <si>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</si>
  <si>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</si>
  <si>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</si>
  <si>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</si>
  <si>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</si>
  <si>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</si>
  <si>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</si>
  <si>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</si>
  <si>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</si>
  <si>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</si>
  <si>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</si>
  <si>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</si>
  <si>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</si>
  <si>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</si>
  <si>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</si>
  <si>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</si>
  <si>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</si>
  <si>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</si>
  <si>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</si>
  <si>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</si>
  <si>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</si>
  <si>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</si>
  <si>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</si>
  <si>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</si>
  <si>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</si>
  <si>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</si>
  <si>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</si>
  <si>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</si>
  <si>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</si>
  <si>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</si>
  <si>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</si>
  <si>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</si>
  <si>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</si>
  <si>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</si>
  <si>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</si>
  <si>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</si>
  <si>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</si>
  <si>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</si>
  <si>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</si>
  <si>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</si>
  <si>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</si>
  <si>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</si>
  <si>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</si>
  <si>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</si>
  <si>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</si>
  <si>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</si>
  <si>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</si>
  <si>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</si>
  <si>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</si>
  <si>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</si>
  <si>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</si>
  <si>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</si>
  <si>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</si>
  <si>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</si>
  <si>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</si>
  <si>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</si>
  <si>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</si>
  <si>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</si>
  <si>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</si>
  <si>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</si>
  <si>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</si>
  <si>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</si>
  <si>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</si>
  <si>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</si>
  <si>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</si>
  <si>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</si>
  <si>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</si>
  <si>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</si>
  <si>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</si>
  <si>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</si>
  <si>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</si>
  <si>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</si>
  <si>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</si>
  <si>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</si>
  <si>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</si>
  <si>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</si>
  <si>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</si>
  <si>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</si>
  <si>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</si>
  <si>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</si>
  <si>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</si>
  <si>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</si>
  <si>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</si>
  <si>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</si>
  <si>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</si>
  <si>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</si>
  <si>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</si>
  <si>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</si>
  <si>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</si>
  <si>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</si>
  <si>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</si>
  <si>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</si>
  <si>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</si>
  <si>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</si>
  <si>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</si>
  <si>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</si>
  <si>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</si>
  <si>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</si>
  <si>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</si>
  <si>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</si>
  <si>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</si>
  <si>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</si>
  <si>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</si>
  <si>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</si>
  <si>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</si>
  <si>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</si>
  <si>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</si>
  <si>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</si>
  <si>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</si>
  <si>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</si>
  <si>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</si>
  <si>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</si>
  <si>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</si>
  <si>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</si>
  <si>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</si>
  <si>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</si>
  <si>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</si>
  <si>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</si>
  <si>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</si>
  <si>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</si>
  <si>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</si>
  <si>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</si>
  <si>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</si>
  <si>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</si>
  <si>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</si>
  <si>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</si>
  <si>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</si>
  <si>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</si>
  <si>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</si>
  <si>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</si>
  <si>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</si>
  <si>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</si>
  <si>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</si>
  <si>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</si>
  <si>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</si>
  <si>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</si>
  <si>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</si>
  <si>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</si>
  <si>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</si>
  <si>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</si>
  <si>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</si>
  <si>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</si>
  <si>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</si>
  <si>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</si>
  <si>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</si>
  <si>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</si>
  <si>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</si>
  <si>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</si>
  <si>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</si>
  <si>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</si>
  <si>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</si>
  <si>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</si>
  <si>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</si>
  <si>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</si>
  <si>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</si>
  <si>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</si>
  <si>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</si>
  <si>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</si>
  <si>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</si>
  <si>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</si>
  <si>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</si>
  <si>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</si>
  <si>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</si>
  <si>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</si>
  <si>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</si>
  <si>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</si>
  <si>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</si>
  <si>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</si>
  <si>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</si>
  <si>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</si>
  <si>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</si>
  <si>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</si>
  <si>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</si>
  <si>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</si>
  <si>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</si>
  <si>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</si>
  <si>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</si>
  <si>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</si>
  <si>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</si>
  <si>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</si>
  <si>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</si>
  <si>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</si>
  <si>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</si>
  <si>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</si>
  <si>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</si>
  <si>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</si>
  <si>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</si>
  <si>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</si>
  <si>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</si>
  <si>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</si>
  <si>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</si>
  <si>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</si>
  <si>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</si>
  <si>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</si>
  <si>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</si>
  <si>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</si>
  <si>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</si>
  <si>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</si>
  <si>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</si>
  <si>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</si>
  <si>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</si>
  <si>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</si>
  <si>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</si>
  <si>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</si>
  <si>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</si>
  <si>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</si>
  <si>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</si>
  <si>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</si>
  <si>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</si>
  <si>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</si>
  <si>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</si>
  <si>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</si>
  <si>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</si>
  <si>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</si>
  <si>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</si>
  <si>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</si>
  <si>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</si>
  <si>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</si>
  <si>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</si>
  <si>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</si>
  <si>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</si>
  <si>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</si>
  <si>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</si>
  <si>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</si>
  <si>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</si>
  <si>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</si>
  <si>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</si>
  <si>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</si>
  <si>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</si>
  <si>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</si>
  <si>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</si>
  <si>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</si>
  <si>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</si>
  <si>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</si>
  <si>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</si>
  <si>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</si>
  <si>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</si>
  <si>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</si>
  <si>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</si>
  <si>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</si>
  <si>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</si>
  <si>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</si>
  <si>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</si>
  <si>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</si>
  <si>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</si>
  <si>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</si>
  <si>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</si>
  <si>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</si>
  <si>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</si>
  <si>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</si>
  <si>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</si>
  <si>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</si>
  <si>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</si>
  <si>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</si>
  <si>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</si>
  <si>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</si>
  <si>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</si>
  <si>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</si>
  <si>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</si>
  <si>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</si>
  <si>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</si>
  <si>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</si>
  <si>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</si>
  <si>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</si>
  <si>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</si>
  <si>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</si>
  <si>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</si>
  <si>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</si>
  <si>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</si>
  <si>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</si>
  <si>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</si>
  <si>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</si>
  <si>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</si>
  <si>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</si>
  <si>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</si>
  <si>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</si>
  <si>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</si>
  <si>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</si>
  <si>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</si>
  <si>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</si>
  <si>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</si>
  <si>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</si>
  <si>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</si>
  <si>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</si>
  <si>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</si>
  <si>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</si>
  <si>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</si>
  <si>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</si>
  <si>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</si>
  <si>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</si>
  <si>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</si>
  <si>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</si>
  <si>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</si>
  <si>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</si>
  <si>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</si>
  <si>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</si>
  <si>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</si>
  <si>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</si>
  <si>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</si>
  <si>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</si>
  <si>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</si>
  <si>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</si>
  <si>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</si>
  <si>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</si>
  <si>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</si>
  <si>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</si>
  <si>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</si>
  <si>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</si>
  <si>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</si>
  <si>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</si>
  <si>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</si>
  <si>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</si>
  <si>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</si>
  <si>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</si>
  <si>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</si>
  <si>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</si>
  <si>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</si>
  <si>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</si>
  <si>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</si>
  <si>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</si>
  <si>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</si>
  <si>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</si>
  <si>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</si>
  <si>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</si>
  <si>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</si>
  <si>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</si>
  <si>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</si>
  <si>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</si>
  <si>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</si>
  <si>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</si>
  <si>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</si>
  <si>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</si>
  <si>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</si>
  <si>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</si>
  <si>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</si>
  <si>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</si>
  <si>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</si>
  <si>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</si>
  <si>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</si>
  <si>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</si>
  <si>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</si>
  <si>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</si>
  <si>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</si>
  <si>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</si>
  <si>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</si>
  <si>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</si>
  <si>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</si>
  <si>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</si>
  <si>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</si>
  <si>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</si>
  <si>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</si>
  <si>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</si>
  <si>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</si>
  <si>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</si>
  <si>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</si>
  <si>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</si>
  <si>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</si>
  <si>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</si>
  <si>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</si>
  <si>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</si>
  <si>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</si>
  <si>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</si>
  <si>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</si>
  <si>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</si>
  <si>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</si>
  <si>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</si>
  <si>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</si>
  <si>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</si>
  <si>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</si>
  <si>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</si>
  <si>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</si>
  <si>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</si>
  <si>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</si>
  <si>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</si>
  <si>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</si>
  <si>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</si>
  <si>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</si>
  <si>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</si>
  <si>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</si>
  <si>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</si>
  <si>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</si>
  <si>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</si>
  <si>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</si>
  <si>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</si>
  <si>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</si>
  <si>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</si>
  <si>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</si>
  <si>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</si>
  <si>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</si>
  <si>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</si>
  <si>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</si>
  <si>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</si>
  <si>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</si>
  <si>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</si>
  <si>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</si>
  <si>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</si>
  <si>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</si>
  <si>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</si>
  <si>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</si>
  <si>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</si>
  <si>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</si>
  <si>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</si>
  <si>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</si>
  <si>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</si>
  <si>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</si>
  <si>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</si>
  <si>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</si>
  <si>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</si>
  <si>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</si>
  <si>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</si>
  <si>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</si>
  <si>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</si>
  <si>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</si>
  <si>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</si>
  <si>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</si>
  <si>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</si>
  <si>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</si>
  <si>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</si>
  <si>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</si>
  <si>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</si>
  <si>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</si>
  <si>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</si>
  <si>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</si>
  <si>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</si>
  <si>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</si>
  <si>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</si>
  <si>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</si>
  <si>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</si>
  <si>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</si>
  <si>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</si>
  <si>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</si>
  <si>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</si>
  <si>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</si>
  <si>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</si>
  <si>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</si>
  <si>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</si>
  <si>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</si>
  <si>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</si>
  <si>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</si>
  <si>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</si>
  <si>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</si>
  <si>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</si>
  <si>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</si>
  <si>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</si>
  <si>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</si>
  <si>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</si>
  <si>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</si>
  <si>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</si>
  <si>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</si>
  <si>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</si>
  <si>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</si>
  <si>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</si>
  <si>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</si>
  <si>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</si>
  <si>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</si>
  <si>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</si>
  <si>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</si>
  <si>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</si>
  <si>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</si>
  <si>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</si>
  <si>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</si>
  <si>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</si>
  <si>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</si>
  <si>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</si>
  <si>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</si>
  <si>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</si>
  <si>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</si>
  <si>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</si>
  <si>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</si>
  <si>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</si>
  <si>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</si>
  <si>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</si>
  <si>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</si>
  <si>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</si>
  <si>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</si>
  <si>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</si>
  <si>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</si>
  <si>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</si>
  <si>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</si>
  <si>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</si>
  <si>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</si>
  <si>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</si>
  <si>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</si>
  <si>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</si>
  <si>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</si>
  <si>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</si>
  <si>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</si>
  <si>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</si>
  <si>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</si>
  <si>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</si>
  <si>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</si>
  <si>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</si>
  <si>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</si>
  <si>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</si>
  <si>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</si>
  <si>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</si>
  <si>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</si>
  <si>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</si>
  <si>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</si>
  <si>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</si>
  <si>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</si>
  <si>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</si>
  <si>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</si>
  <si>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</si>
  <si>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</si>
  <si>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</si>
  <si>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</si>
  <si>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</si>
  <si>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</si>
  <si>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</si>
  <si>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</si>
  <si>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</si>
  <si>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</si>
  <si>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</si>
  <si>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</si>
  <si>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</si>
  <si>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</si>
  <si>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</si>
  <si>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</si>
  <si>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</si>
  <si>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</si>
  <si>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</si>
  <si>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</si>
  <si>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</si>
  <si>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</si>
  <si>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</si>
  <si>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</si>
  <si>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</si>
  <si>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</si>
  <si>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</si>
  <si>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</si>
  <si>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</si>
  <si>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</si>
  <si>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</si>
  <si>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</si>
  <si>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</si>
  <si>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</si>
  <si>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</si>
  <si>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</si>
  <si>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</si>
  <si>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</si>
  <si>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</si>
  <si>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</si>
  <si>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</si>
  <si>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</si>
  <si>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</si>
  <si>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</si>
  <si>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</si>
  <si>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</si>
  <si>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</si>
  <si>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</si>
  <si>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</si>
  <si>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</si>
  <si>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</si>
  <si>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</si>
  <si>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</si>
  <si>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</si>
  <si>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</si>
  <si>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</si>
  <si>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</si>
  <si>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</si>
  <si>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</si>
  <si>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</si>
  <si>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</si>
  <si>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</si>
  <si>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</si>
  <si>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</si>
  <si>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</si>
  <si>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</si>
  <si>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</si>
  <si>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</si>
  <si>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</si>
  <si>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</si>
  <si>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</si>
  <si>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</si>
  <si>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</si>
  <si>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</si>
  <si>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</si>
  <si>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</si>
  <si>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</si>
  <si>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</si>
  <si>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</si>
  <si>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</si>
  <si>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</si>
  <si>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</si>
  <si>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</si>
  <si>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</si>
  <si>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</si>
  <si>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</si>
  <si>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</si>
  <si>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</si>
  <si>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</si>
  <si>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</si>
  <si>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</si>
  <si>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</si>
  <si>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</si>
  <si>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</si>
  <si>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</si>
  <si>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</si>
  <si>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</si>
  <si>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</si>
  <si>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</si>
  <si>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</si>
  <si>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</si>
  <si>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</si>
  <si>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</si>
  <si>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</si>
  <si>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</si>
  <si>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</si>
  <si>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</si>
  <si>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</si>
  <si>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</si>
  <si>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</si>
  <si>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</si>
  <si>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</si>
  <si>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</si>
  <si>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</si>
  <si>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</si>
  <si>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</si>
  <si>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</si>
  <si>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</si>
  <si>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</si>
  <si>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</si>
  <si>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</si>
  <si>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</si>
  <si>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</si>
  <si>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</si>
  <si>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</si>
  <si>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</si>
  <si>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</si>
  <si>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</si>
  <si>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</si>
  <si>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</si>
  <si>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</si>
  <si>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</si>
  <si>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</si>
  <si>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</si>
  <si>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</si>
  <si>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</si>
  <si>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</si>
  <si>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</si>
  <si>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</si>
  <si>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</si>
  <si>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</si>
  <si>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</si>
  <si>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</si>
  <si>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</si>
  <si>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</si>
  <si>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</si>
  <si>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</si>
  <si>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</si>
  <si>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</si>
  <si>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</si>
  <si>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</si>
  <si>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</si>
  <si>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</si>
  <si>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</si>
  <si>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</si>
  <si>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</si>
  <si>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</si>
  <si>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</si>
  <si>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</si>
  <si>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</si>
  <si>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</si>
  <si>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</si>
  <si>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</si>
  <si>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</si>
  <si>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</si>
  <si>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</si>
  <si>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</si>
  <si>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</si>
  <si>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</si>
  <si>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</si>
  <si>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</si>
  <si>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</si>
  <si>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</si>
  <si>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</si>
  <si>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</si>
  <si>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</si>
  <si>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</si>
  <si>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</si>
  <si>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</si>
  <si>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</si>
  <si>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</si>
  <si>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</si>
  <si>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</si>
  <si>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</si>
  <si>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</si>
  <si>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</si>
  <si>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</si>
  <si>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</si>
  <si>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</si>
  <si>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</si>
  <si>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</si>
  <si>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</si>
  <si>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</si>
  <si>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</si>
  <si>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</si>
  <si>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</si>
  <si>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</si>
  <si>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</si>
  <si>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</si>
  <si>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</si>
  <si>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</si>
  <si>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</si>
  <si>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</si>
  <si>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</si>
  <si>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</si>
  <si>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</si>
  <si>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</si>
  <si>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</si>
  <si>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</si>
  <si>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</si>
  <si>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</si>
  <si>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</si>
  <si>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</si>
  <si>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</si>
  <si>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</si>
  <si>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</si>
  <si>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</si>
  <si>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</si>
  <si>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</si>
  <si>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</si>
  <si>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</si>
  <si>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</si>
  <si>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</si>
  <si>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</si>
  <si>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</si>
  <si>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</si>
  <si>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</si>
  <si>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</si>
  <si>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</si>
  <si>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</si>
  <si>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</si>
  <si>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</si>
  <si>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</si>
  <si>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</si>
  <si>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</si>
  <si>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</si>
  <si>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</si>
  <si>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</si>
  <si>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</si>
  <si>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</si>
  <si>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</si>
  <si>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</si>
  <si>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</si>
  <si>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</si>
  <si>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</si>
  <si>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</si>
  <si>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</si>
  <si>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</si>
  <si>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</si>
  <si>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</si>
  <si>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</si>
  <si>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</si>
  <si>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</si>
  <si>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</si>
  <si>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</si>
  <si>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</si>
  <si>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</si>
  <si>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</si>
  <si>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</si>
  <si>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</si>
  <si>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</si>
  <si>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</si>
  <si>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</si>
  <si>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</si>
  <si>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</si>
  <si>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</si>
  <si>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</si>
  <si>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</si>
  <si>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</si>
  <si>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</si>
  <si>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</si>
  <si>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</si>
  <si>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</si>
  <si>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</si>
  <si>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</si>
  <si>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</si>
  <si>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</si>
  <si>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</si>
  <si>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</si>
  <si>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</si>
  <si>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</si>
  <si>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</si>
  <si>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</si>
  <si>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</si>
  <si>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</si>
  <si>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</si>
  <si>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</si>
  <si>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</si>
  <si>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</si>
  <si>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</si>
  <si>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</si>
  <si>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</si>
  <si>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</si>
  <si>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</si>
  <si>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</si>
  <si>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</si>
  <si>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</si>
  <si>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</si>
  <si>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</si>
  <si>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</si>
  <si>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</si>
  <si>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</si>
  <si>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</si>
  <si>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</si>
  <si>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</si>
  <si>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</si>
  <si>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</si>
  <si>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</si>
  <si>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</si>
  <si>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</si>
  <si>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</si>
  <si>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</si>
  <si>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</si>
  <si>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</si>
  <si>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</si>
  <si>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</si>
  <si>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</si>
  <si>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</si>
  <si>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</si>
  <si>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</si>
  <si>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</si>
  <si>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</si>
  <si>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</si>
  <si>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</si>
  <si>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</si>
  <si>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</si>
  <si>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</si>
  <si>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</si>
  <si>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</si>
  <si>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</si>
  <si>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</si>
  <si>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</si>
  <si>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</si>
  <si>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</si>
  <si>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</si>
  <si>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</si>
  <si>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</si>
  <si>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</si>
  <si>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</si>
  <si>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</si>
  <si>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</si>
  <si>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</si>
  <si>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</si>
  <si>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</si>
  <si>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</si>
  <si>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</si>
  <si>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</si>
  <si>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</si>
  <si>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</si>
  <si>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</si>
  <si>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</si>
  <si>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</si>
  <si>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</si>
  <si>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</si>
  <si>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</si>
  <si>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</si>
  <si>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</si>
  <si>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</si>
  <si>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</si>
  <si>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</si>
  <si>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</si>
  <si>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</si>
  <si>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</si>
  <si>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</si>
  <si>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</si>
  <si>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</si>
  <si>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</si>
  <si>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</si>
  <si>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</si>
  <si>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</si>
  <si>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</si>
  <si>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</si>
  <si>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</si>
  <si>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</si>
  <si>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</si>
  <si>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</si>
  <si>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</si>
  <si>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</si>
  <si>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</si>
  <si>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</si>
  <si>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</si>
  <si>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</si>
  <si>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</si>
  <si>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</si>
  <si>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</si>
  <si>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</si>
  <si>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</si>
  <si>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</si>
  <si>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</si>
  <si>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</si>
  <si>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</si>
  <si>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</si>
  <si>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</si>
  <si>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</si>
  <si>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</si>
  <si>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</si>
  <si>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</si>
  <si>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</si>
  <si>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</si>
  <si>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</si>
  <si>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</si>
  <si>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</si>
  <si>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</si>
  <si>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</si>
  <si>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</si>
  <si>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</si>
  <si>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</si>
  <si>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</si>
  <si>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</si>
  <si>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</si>
  <si>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</si>
  <si>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</si>
  <si>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</si>
  <si>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</si>
  <si>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</si>
  <si>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</si>
  <si>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</si>
  <si>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</si>
  <si>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</si>
  <si>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</si>
  <si>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</si>
  <si>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</si>
  <si>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</si>
  <si>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</si>
  <si>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</si>
  <si>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</si>
  <si>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</si>
  <si>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</si>
  <si>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</si>
  <si>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</si>
  <si>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</si>
  <si>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</si>
  <si>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</si>
  <si>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</si>
  <si>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</si>
  <si>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</si>
  <si>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</si>
  <si>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</si>
  <si>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</si>
  <si>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</si>
  <si>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</si>
  <si>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</si>
  <si>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</si>
  <si>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</si>
  <si>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</si>
  <si>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</si>
  <si>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</si>
  <si>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</si>
  <si>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</si>
  <si>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</si>
  <si>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</si>
  <si>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</si>
  <si>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</si>
  <si>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</si>
  <si>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</si>
  <si>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</si>
  <si>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</si>
  <si>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</si>
  <si>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</si>
  <si>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</si>
  <si>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</si>
  <si>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</si>
  <si>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</si>
  <si>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</si>
  <si>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</si>
  <si>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</si>
  <si>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</si>
  <si>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</si>
  <si>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</si>
  <si>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</si>
  <si>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</si>
  <si>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</si>
  <si>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</si>
  <si>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</si>
  <si>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</si>
  <si>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</si>
  <si>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</si>
  <si>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</si>
  <si>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</si>
  <si>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</si>
  <si>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</si>
  <si>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</si>
  <si>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</si>
  <si>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</si>
  <si>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</si>
  <si>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</si>
  <si>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</si>
  <si>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</si>
  <si>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</si>
  <si>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</si>
  <si>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</si>
  <si>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</si>
  <si>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</si>
  <si>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</si>
  <si>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</si>
  <si>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</si>
  <si>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</si>
  <si>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</si>
  <si>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</si>
  <si>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</si>
  <si>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</si>
  <si>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</si>
  <si>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</si>
  <si>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</si>
  <si>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</si>
  <si>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</si>
  <si>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</si>
  <si>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</si>
  <si>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</si>
  <si>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</si>
  <si>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</si>
  <si>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</si>
  <si>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</si>
  <si>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</si>
  <si>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</si>
  <si>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</si>
  <si>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</si>
  <si>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</si>
  <si>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</si>
  <si>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</si>
  <si>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</si>
  <si>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</si>
  <si>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</si>
  <si>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</si>
  <si>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</si>
  <si>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</si>
  <si>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</si>
  <si>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</si>
  <si>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</si>
  <si>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</si>
  <si>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</si>
  <si>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</si>
  <si>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</si>
  <si>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</si>
  <si>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</si>
  <si>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</si>
  <si>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</si>
  <si>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</si>
  <si>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</si>
  <si>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</si>
  <si>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</si>
  <si>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</si>
  <si>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</si>
  <si>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</si>
  <si>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</si>
  <si>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</si>
  <si>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</si>
  <si>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</si>
  <si>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</si>
  <si>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</si>
  <si>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</si>
  <si>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</si>
  <si>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</si>
  <si>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</si>
  <si>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</si>
  <si>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</si>
  <si>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</si>
  <si>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</si>
  <si>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</si>
  <si>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</si>
  <si>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</si>
  <si>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</si>
  <si>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</si>
  <si>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</si>
  <si>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</si>
  <si>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</si>
  <si>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</si>
  <si>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</si>
  <si>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</si>
  <si>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</si>
  <si>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</si>
  <si>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</si>
  <si>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</si>
  <si>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</si>
  <si>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</si>
  <si>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</si>
  <si>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</si>
  <si>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</si>
  <si>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</si>
  <si>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</si>
  <si>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</si>
  <si>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</si>
  <si>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</si>
  <si>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</si>
  <si>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</si>
  <si>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</si>
  <si>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</si>
  <si>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</si>
  <si>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</si>
  <si>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</si>
  <si>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</si>
  <si>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</si>
  <si>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</si>
  <si>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</si>
  <si>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</si>
  <si>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</si>
  <si>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</si>
  <si>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</si>
  <si>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</si>
  <si>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</si>
  <si>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</si>
  <si>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</si>
  <si>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</si>
  <si>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</si>
  <si>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</si>
  <si>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</si>
  <si>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</si>
  <si>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</si>
  <si>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</si>
  <si>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</si>
  <si>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</si>
  <si>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</si>
  <si>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</si>
  <si>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</si>
  <si>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</si>
  <si>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</si>
  <si>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</si>
  <si>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</si>
  <si>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</si>
  <si>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</si>
  <si>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</si>
  <si>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</si>
  <si>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</si>
  <si>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</si>
  <si>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</si>
  <si>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</si>
  <si>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</si>
  <si>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</si>
  <si>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</si>
  <si>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</si>
  <si>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</si>
  <si>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</si>
  <si>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</si>
  <si>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</si>
  <si>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</si>
  <si>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</si>
  <si>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</si>
  <si>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</si>
  <si>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</si>
  <si>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</si>
  <si>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</si>
  <si>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</si>
  <si>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</si>
  <si>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</si>
  <si>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</si>
  <si>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</si>
  <si>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</si>
  <si>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</si>
  <si>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</si>
  <si>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</si>
  <si>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</si>
  <si>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</si>
  <si>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</si>
  <si>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</si>
  <si>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</si>
  <si>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</si>
  <si>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</si>
  <si>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</si>
  <si>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</si>
  <si>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</si>
  <si>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</si>
  <si>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</si>
  <si>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</si>
  <si>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</si>
  <si>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</si>
  <si>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</si>
  <si>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</si>
  <si>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</si>
  <si>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</si>
  <si>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</si>
  <si>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</si>
  <si>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</si>
  <si>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</si>
  <si>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</si>
  <si>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</si>
  <si>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</si>
  <si>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</si>
  <si>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</si>
  <si>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</si>
  <si>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</si>
  <si>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</si>
  <si>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</si>
  <si>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</si>
  <si>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</si>
  <si>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</si>
  <si>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</si>
  <si>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</si>
  <si>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</si>
  <si>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</si>
  <si>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</si>
  <si>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</si>
  <si>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</si>
  <si>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</si>
  <si>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</si>
  <si>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</si>
  <si>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</si>
  <si>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</si>
  <si>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</si>
  <si>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</si>
  <si>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</si>
  <si>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</si>
  <si>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</si>
  <si>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</si>
  <si>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</si>
  <si>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</si>
  <si>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</si>
  <si>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</si>
  <si>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</si>
  <si>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</si>
  <si>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</si>
  <si>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</si>
  <si>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</si>
  <si>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</si>
  <si>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</si>
  <si>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</si>
  <si>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</si>
  <si>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</si>
  <si>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</si>
  <si>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</si>
  <si>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</si>
  <si>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</si>
  <si>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</si>
  <si>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</si>
  <si>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</si>
  <si>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</si>
  <si>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</si>
  <si>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</si>
  <si>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</si>
  <si>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</si>
  <si>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</si>
  <si>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</si>
  <si>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</si>
  <si>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</si>
  <si>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</si>
  <si>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</si>
  <si>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</si>
  <si>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</si>
  <si>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</si>
  <si>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</si>
  <si>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</si>
  <si>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</si>
  <si>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</si>
  <si>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</si>
  <si>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</si>
  <si>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</si>
  <si>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</si>
  <si>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</si>
  <si>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</si>
  <si>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</si>
  <si>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</si>
  <si>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</si>
  <si>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</si>
  <si>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</si>
  <si>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</si>
  <si>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</si>
  <si>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</si>
  <si>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</si>
  <si>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</si>
  <si>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</si>
  <si>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</si>
  <si>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</si>
  <si>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</si>
  <si>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</si>
  <si>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</si>
  <si>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</si>
  <si>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</si>
  <si>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</si>
  <si>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</si>
  <si>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</si>
  <si>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</si>
  <si>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</si>
  <si>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</si>
  <si>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</si>
  <si>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</si>
  <si>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</si>
  <si>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</si>
  <si>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</si>
  <si>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</si>
  <si>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</si>
  <si>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</si>
  <si>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</si>
  <si>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</si>
  <si>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</si>
  <si>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</si>
  <si>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</si>
  <si>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</si>
  <si>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</si>
  <si>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</si>
  <si>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</si>
  <si>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</si>
  <si>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</si>
  <si>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</si>
  <si>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</si>
  <si>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</si>
  <si>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</si>
  <si>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</si>
  <si>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</si>
  <si>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</si>
  <si>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</si>
  <si>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</si>
  <si>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</si>
  <si>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</si>
  <si>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</si>
  <si>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</si>
  <si>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</si>
  <si>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</si>
  <si>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</si>
  <si>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</si>
  <si>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</si>
  <si>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</si>
  <si>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</si>
  <si>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</si>
  <si>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</si>
  <si>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</si>
  <si>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</si>
  <si>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</si>
  <si>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</si>
  <si>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</si>
  <si>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</si>
  <si>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</si>
  <si>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</si>
  <si>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</si>
  <si>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</si>
  <si>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</si>
  <si>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</si>
  <si>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</si>
  <si>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</si>
  <si>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</si>
  <si>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</si>
  <si>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</si>
  <si>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</si>
  <si>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</si>
  <si>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</si>
  <si>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</si>
  <si>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</si>
  <si>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</si>
  <si>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</si>
  <si>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</si>
  <si>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</si>
  <si>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</si>
  <si>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</si>
  <si>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</si>
  <si>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</si>
  <si>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</si>
  <si>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</si>
  <si>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</si>
  <si>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</si>
  <si>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</si>
  <si>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</si>
  <si>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</si>
  <si>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</si>
  <si>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</si>
  <si>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</si>
  <si>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</si>
  <si>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</si>
  <si>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</si>
  <si>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</si>
  <si>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</si>
  <si>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</si>
  <si>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</si>
  <si>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</si>
  <si>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</si>
  <si>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</si>
  <si>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</si>
  <si>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</si>
  <si>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</si>
  <si>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</si>
  <si>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</si>
  <si>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</si>
  <si>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</si>
  <si>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</si>
  <si>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</si>
  <si>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</si>
  <si>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</si>
  <si>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</si>
  <si>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</si>
  <si>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</si>
  <si>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</si>
  <si>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</si>
  <si>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</si>
  <si>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</si>
  <si>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</si>
  <si>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</si>
  <si>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</si>
  <si>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</si>
  <si>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</si>
  <si>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</si>
  <si>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</si>
  <si>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</si>
  <si>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</si>
  <si>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</si>
  <si>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</si>
  <si>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</si>
  <si>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</si>
  <si>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</si>
  <si>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</si>
  <si>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</si>
  <si>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</si>
  <si>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</si>
  <si>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</si>
  <si>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</si>
  <si>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</si>
  <si>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</si>
  <si>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</si>
  <si>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</si>
  <si>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</si>
  <si>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</si>
  <si>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</si>
  <si>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</si>
  <si>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</si>
  <si>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</si>
  <si>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</si>
  <si>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</si>
  <si>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</si>
  <si>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</si>
  <si>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</si>
  <si>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</si>
  <si>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</si>
  <si>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</si>
  <si>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</si>
  <si>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</si>
  <si>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</si>
  <si>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</si>
  <si>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</si>
  <si>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</si>
  <si>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</si>
  <si>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</si>
  <si>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</si>
  <si>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</si>
  <si>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</si>
  <si>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</si>
  <si>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</si>
  <si>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</si>
  <si>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</si>
  <si>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</si>
  <si>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</si>
  <si>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</si>
  <si>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</si>
  <si>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</si>
  <si>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</si>
  <si>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</si>
  <si>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</si>
  <si>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</si>
  <si>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</si>
  <si>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</si>
  <si>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</si>
  <si>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</si>
  <si>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</si>
  <si>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</si>
  <si>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</si>
  <si>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</si>
  <si>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</si>
  <si>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</si>
  <si>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</si>
  <si>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</si>
  <si>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</si>
  <si>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</si>
  <si>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</si>
  <si>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</si>
  <si>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</si>
  <si>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</si>
  <si>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</si>
  <si>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</si>
  <si>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</si>
  <si>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</si>
  <si>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</si>
  <si>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</si>
  <si>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</si>
  <si>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</si>
  <si>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</si>
  <si>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</si>
  <si>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</si>
  <si>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</si>
  <si>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</si>
  <si>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</si>
  <si>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</si>
  <si>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</si>
  <si>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</si>
  <si>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</si>
  <si>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</si>
  <si>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</si>
  <si>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</si>
  <si>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</si>
  <si>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</si>
  <si>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</si>
  <si>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</si>
  <si>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</si>
  <si>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</si>
  <si>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</si>
  <si>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</si>
  <si>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</si>
  <si>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</si>
  <si>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</si>
  <si>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</si>
  <si>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</si>
  <si>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</si>
  <si>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</si>
  <si>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</si>
  <si>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</si>
  <si>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</si>
  <si>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</si>
  <si>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</si>
  <si>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</si>
  <si>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</si>
  <si>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</si>
  <si>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</si>
  <si>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</si>
  <si>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</si>
  <si>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</si>
  <si>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</si>
  <si>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</si>
  <si>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</si>
  <si>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</si>
  <si>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</si>
  <si>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</si>
  <si>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</si>
  <si>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</si>
  <si>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</si>
  <si>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</si>
  <si>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</si>
  <si>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</si>
  <si>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</si>
  <si>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</si>
  <si>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</si>
  <si>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</si>
  <si>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</si>
  <si>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</si>
  <si>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</si>
  <si>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</si>
  <si>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</si>
  <si>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</si>
  <si>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</si>
  <si>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</si>
  <si>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</si>
  <si>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</si>
  <si>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</si>
  <si>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</si>
  <si>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</si>
  <si>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</si>
  <si>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</si>
  <si>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</si>
  <si>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</si>
  <si>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</si>
  <si>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</si>
  <si>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</si>
  <si>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</si>
  <si>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</si>
  <si>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</si>
  <si>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</si>
  <si>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</si>
  <si>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</si>
  <si>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</si>
  <si>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</si>
  <si>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</si>
  <si>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</si>
  <si>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</si>
  <si>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</si>
  <si>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</si>
  <si>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</si>
  <si>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</si>
  <si>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</si>
  <si>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</si>
  <si>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</si>
  <si>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</si>
  <si>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</si>
  <si>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</si>
  <si>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</si>
  <si>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</si>
  <si>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</si>
  <si>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</si>
  <si>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</si>
  <si>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</si>
  <si>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</si>
  <si>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</si>
  <si>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</si>
  <si>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</si>
  <si>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</si>
  <si>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</si>
  <si>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</si>
  <si>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</si>
  <si>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</si>
  <si>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</si>
  <si>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</si>
  <si>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</si>
  <si>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</si>
  <si>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</si>
  <si>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</si>
  <si>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</si>
  <si>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</si>
  <si>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</si>
  <si>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</si>
  <si>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</si>
  <si>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</si>
  <si>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</si>
  <si>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</si>
  <si>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</si>
  <si>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</si>
  <si>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</si>
  <si>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</si>
  <si>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</si>
  <si>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</si>
  <si>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</si>
  <si>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</si>
  <si>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</si>
  <si>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</si>
  <si>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</si>
  <si>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</si>
  <si>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</si>
  <si>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</si>
  <si>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</si>
  <si>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</si>
  <si>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</si>
  <si>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</si>
  <si>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</si>
  <si>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</si>
  <si>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</si>
  <si>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</si>
  <si>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</si>
  <si>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</si>
  <si>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</si>
  <si>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</si>
  <si>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</si>
  <si>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</si>
  <si>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</si>
  <si>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</si>
  <si>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</si>
  <si>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</si>
  <si>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</si>
  <si>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</si>
  <si>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</si>
  <si>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</si>
  <si>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</si>
  <si>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</si>
  <si>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</si>
  <si>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</si>
  <si>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</si>
  <si>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</si>
  <si>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</si>
  <si>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</si>
  <si>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</si>
  <si>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</si>
  <si>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</si>
  <si>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</si>
  <si>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</si>
  <si>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</si>
  <si>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</si>
  <si>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</si>
  <si>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</si>
  <si>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</si>
  <si>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</si>
  <si>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</si>
  <si>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</si>
  <si>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</si>
  <si>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</si>
  <si>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</si>
  <si>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</si>
  <si>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</si>
  <si>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</si>
  <si>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</si>
  <si>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</si>
  <si>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</si>
  <si>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</si>
  <si>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</si>
  <si>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</si>
  <si>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</si>
  <si>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</si>
  <si>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</si>
  <si>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</si>
  <si>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</si>
  <si>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</si>
  <si>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</si>
  <si>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</si>
  <si>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</si>
  <si>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</si>
  <si>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</si>
  <si>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</si>
  <si>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</si>
  <si>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</si>
  <si>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</si>
  <si>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</si>
  <si>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</si>
  <si>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</si>
  <si>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</si>
  <si>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</si>
  <si>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</si>
  <si>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</si>
  <si>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</si>
  <si>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</si>
  <si>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</si>
  <si>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</si>
  <si>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</si>
  <si>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</si>
  <si>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</si>
  <si>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</si>
  <si>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</si>
  <si>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</si>
  <si>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</si>
  <si>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</si>
  <si>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</si>
  <si>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</si>
  <si>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</si>
  <si>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</si>
  <si>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</si>
  <si>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</si>
  <si>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</si>
  <si>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</si>
  <si>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</si>
  <si>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</si>
  <si>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</si>
  <si>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</si>
  <si>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</si>
  <si>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</si>
  <si>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</si>
  <si>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</si>
  <si>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</si>
  <si>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</si>
  <si>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</si>
  <si>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</si>
  <si>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</si>
  <si>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</si>
  <si>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</si>
  <si>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</si>
  <si>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</si>
  <si>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</si>
  <si>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</si>
  <si>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</si>
  <si>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</si>
  <si>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</si>
  <si>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</si>
  <si>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</si>
  <si>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</si>
  <si>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</si>
  <si>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</si>
  <si>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</si>
  <si>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</si>
  <si>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</si>
  <si>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</si>
  <si>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</si>
  <si>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</si>
  <si>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</si>
  <si>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</si>
  <si>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</si>
  <si>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</si>
  <si>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</si>
  <si>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</si>
  <si>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</si>
  <si>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</si>
  <si>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</si>
  <si>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</si>
  <si>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</si>
  <si>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</si>
  <si>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</si>
  <si>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</si>
  <si>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</si>
  <si>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</si>
  <si>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</si>
  <si>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</si>
  <si>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</si>
  <si>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</si>
  <si>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</si>
  <si>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</si>
  <si>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</si>
  <si>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</si>
  <si>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</si>
  <si>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</si>
  <si>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</si>
  <si>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</si>
  <si>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</si>
  <si>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</si>
  <si>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</si>
  <si>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</si>
  <si>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</si>
  <si>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</si>
  <si>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</si>
  <si>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</si>
  <si>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</si>
  <si>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</si>
  <si>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</si>
  <si>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</si>
  <si>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</si>
  <si>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</si>
  <si>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</si>
  <si>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</si>
  <si>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</si>
  <si>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</si>
  <si>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</si>
  <si>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</si>
  <si>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</si>
  <si>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</si>
  <si>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</si>
  <si>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</si>
  <si>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</si>
  <si>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</si>
  <si>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</si>
  <si>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</si>
  <si>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</si>
  <si>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</si>
  <si>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</si>
  <si>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</si>
  <si>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</si>
  <si>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</si>
  <si>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</si>
  <si>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</si>
  <si>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</si>
  <si>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</si>
  <si>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</si>
  <si>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</si>
  <si>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</si>
  <si>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</si>
  <si>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</si>
  <si>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</si>
  <si>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</si>
  <si>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</si>
  <si>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</si>
  <si>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</si>
  <si>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</si>
  <si>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</si>
  <si>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</si>
  <si>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</si>
  <si>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</si>
  <si>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</si>
  <si>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</si>
  <si>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</si>
  <si>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</si>
  <si>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</si>
  <si>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</si>
  <si>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</si>
  <si>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</si>
  <si>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</si>
  <si>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</si>
  <si>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</si>
  <si>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</si>
  <si>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</si>
  <si>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</si>
  <si>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</si>
  <si>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</si>
  <si>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</si>
  <si>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</si>
  <si>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</si>
  <si>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</si>
  <si>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</si>
  <si>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</si>
  <si>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</si>
  <si>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</si>
  <si>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</si>
  <si>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</si>
  <si>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</si>
  <si>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</si>
  <si>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</si>
  <si>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</si>
  <si>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</si>
  <si>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</si>
  <si>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</si>
  <si>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</si>
  <si>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</si>
  <si>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</si>
  <si>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</si>
  <si>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</si>
  <si>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</si>
  <si>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</si>
  <si>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</si>
  <si>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</si>
  <si>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</si>
  <si>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</si>
  <si>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</si>
  <si>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</si>
  <si>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</si>
  <si>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</si>
  <si>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</si>
  <si>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</si>
  <si>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</si>
  <si>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</si>
  <si>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</si>
  <si>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</si>
  <si>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</si>
  <si>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</si>
  <si>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</si>
  <si>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</si>
  <si>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</si>
  <si>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</si>
  <si>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</si>
  <si>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</si>
  <si>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</si>
  <si>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</si>
  <si>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</si>
  <si>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</si>
  <si>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</si>
  <si>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</si>
  <si>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</si>
  <si>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</si>
  <si>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</si>
  <si>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</si>
  <si>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</si>
  <si>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</si>
  <si>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</si>
  <si>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</si>
  <si>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</si>
  <si>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</si>
  <si>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</si>
  <si>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</si>
  <si>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</si>
  <si>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</si>
  <si>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</si>
  <si>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</si>
  <si>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</si>
  <si>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</si>
  <si>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</si>
  <si>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</si>
  <si>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</si>
  <si>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</si>
  <si>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</si>
  <si>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</si>
  <si>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</si>
  <si>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</si>
  <si>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</si>
  <si>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</si>
  <si>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</si>
  <si>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</si>
  <si>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</si>
  <si>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</si>
  <si>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</si>
  <si>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</si>
  <si>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</si>
  <si>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</si>
  <si>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</si>
  <si>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</si>
  <si>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</si>
  <si>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</si>
  <si>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</si>
  <si>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</si>
  <si>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</si>
  <si>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</si>
  <si>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</si>
  <si>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</si>
  <si>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</si>
  <si>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</si>
  <si>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</si>
  <si>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</si>
  <si>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</si>
  <si>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</si>
  <si>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</si>
  <si>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</si>
  <si>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</si>
  <si>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</si>
  <si>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</si>
  <si>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</si>
  <si>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</si>
  <si>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</si>
  <si>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</si>
  <si>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</si>
  <si>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</si>
  <si>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</si>
  <si>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</si>
  <si>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</si>
  <si>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</si>
  <si>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</si>
  <si>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</si>
  <si>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</si>
  <si>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</si>
  <si>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</si>
  <si>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</si>
  <si>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</si>
  <si>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</si>
  <si>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</si>
  <si>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</si>
  <si>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</si>
  <si>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</si>
  <si>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</si>
  <si>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</si>
  <si>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</si>
  <si>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</si>
  <si>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</si>
  <si>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</si>
  <si>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</si>
  <si>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</si>
  <si>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</si>
  <si>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</si>
  <si>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</si>
  <si>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</si>
  <si>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</si>
  <si>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</si>
  <si>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</si>
  <si>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</si>
  <si>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</si>
  <si>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</si>
  <si>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</si>
  <si>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</si>
  <si>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</si>
  <si>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</si>
  <si>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</si>
  <si>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</si>
  <si>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</si>
  <si>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</si>
  <si>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</si>
  <si>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</si>
  <si>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</si>
  <si>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</si>
  <si>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</si>
  <si>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</si>
  <si>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</si>
  <si>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</si>
  <si>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</si>
  <si>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</si>
  <si>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</si>
  <si>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</si>
  <si>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</si>
  <si>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</si>
  <si>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</si>
  <si>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</si>
  <si>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</si>
  <si>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</si>
  <si>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</si>
  <si>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</si>
  <si>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</si>
  <si>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</si>
  <si>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</si>
  <si>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</si>
  <si>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</si>
  <si>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</si>
  <si>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</si>
  <si>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</si>
  <si>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</si>
  <si>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</si>
  <si>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</si>
  <si>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</si>
  <si>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</si>
  <si>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</si>
  <si>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</si>
  <si>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</si>
  <si>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</si>
  <si>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</si>
  <si>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</si>
  <si>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</si>
  <si>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</si>
  <si>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</si>
  <si>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</si>
  <si>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</si>
  <si>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</si>
  <si>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</si>
  <si>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</si>
  <si>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</si>
  <si>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</si>
  <si>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</si>
  <si>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</si>
  <si>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</si>
  <si>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</si>
  <si>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</si>
  <si>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</si>
  <si>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</si>
  <si>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</si>
  <si>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</si>
  <si>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</si>
  <si>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</si>
  <si>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</si>
  <si>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</si>
  <si>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</si>
  <si>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</si>
  <si>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</si>
  <si>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</si>
  <si>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</si>
  <si>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</si>
  <si>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</si>
  <si>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</si>
  <si>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</si>
  <si>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</si>
  <si>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</si>
  <si>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</si>
  <si>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</si>
  <si>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</si>
  <si>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</si>
  <si>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</si>
  <si>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</si>
  <si>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</si>
  <si>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</si>
  <si>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</si>
  <si>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</si>
  <si>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</si>
  <si>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</si>
  <si>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</si>
  <si>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</si>
  <si>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</si>
  <si>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</si>
  <si>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</si>
  <si>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</si>
  <si>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</si>
  <si>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</si>
  <si>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</si>
  <si>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</si>
  <si>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</si>
  <si>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</si>
  <si>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</si>
  <si>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</si>
  <si>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</si>
  <si>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</si>
  <si>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</si>
  <si>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</si>
  <si>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</si>
  <si>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</si>
  <si>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</si>
  <si>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</si>
  <si>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</si>
  <si>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</si>
  <si>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</si>
  <si>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</si>
  <si>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</si>
  <si>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</si>
  <si>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</si>
  <si>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</si>
  <si>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</si>
  <si>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</si>
  <si>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</si>
  <si>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</si>
  <si>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</si>
  <si>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</si>
  <si>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</si>
  <si>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</si>
  <si>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</si>
  <si>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</si>
  <si>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</si>
  <si>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</si>
  <si>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</si>
  <si>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</si>
  <si>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</si>
  <si>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</si>
  <si>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</si>
  <si>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</si>
  <si>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</si>
  <si>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</si>
  <si>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</si>
  <si>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</si>
  <si>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</si>
  <si>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</si>
  <si>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</si>
  <si>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</si>
  <si>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</si>
  <si>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</si>
  <si>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</si>
  <si>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</si>
  <si>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</si>
  <si>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</si>
  <si>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</si>
  <si>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</si>
  <si>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</si>
  <si>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</si>
  <si>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</si>
  <si>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</si>
  <si>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</si>
  <si>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</si>
  <si>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</si>
  <si>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</si>
  <si>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</si>
  <si>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</si>
  <si>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</si>
  <si>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</si>
  <si>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</si>
  <si>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</si>
  <si>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</si>
  <si>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</si>
  <si>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</si>
  <si>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</si>
  <si>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</si>
  <si>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</si>
  <si>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</si>
  <si>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</si>
  <si>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</si>
  <si>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</si>
  <si>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</si>
  <si>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</si>
  <si>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</si>
  <si>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</si>
  <si>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</si>
  <si>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</si>
  <si>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</si>
  <si>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</si>
  <si>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</si>
  <si>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</si>
  <si>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</si>
  <si>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</si>
  <si>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</si>
  <si>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</si>
  <si>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</si>
  <si>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</si>
  <si>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</si>
  <si>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</si>
  <si>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</si>
  <si>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</si>
  <si>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</si>
  <si>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</si>
  <si>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</si>
  <si>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</si>
  <si>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</si>
  <si>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</si>
  <si>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</si>
  <si>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</si>
  <si>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</si>
  <si>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</si>
  <si>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</si>
  <si>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</si>
  <si>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</si>
  <si>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</si>
  <si>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</si>
  <si>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</si>
  <si>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</si>
  <si>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</si>
  <si>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</si>
  <si>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</si>
  <si>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</si>
  <si>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</si>
  <si>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</si>
  <si>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</si>
  <si>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</si>
  <si>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</si>
  <si>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</si>
  <si>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</si>
  <si>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</si>
  <si>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</si>
  <si>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</si>
  <si>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</si>
  <si>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</si>
  <si>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</si>
  <si>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</si>
  <si>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</si>
  <si>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</si>
  <si>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</si>
  <si>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</si>
  <si>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</si>
  <si>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</si>
  <si>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</si>
  <si>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</si>
  <si>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</si>
  <si>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</si>
  <si>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</si>
  <si>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</si>
  <si>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</si>
  <si>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</si>
  <si>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</si>
  <si>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</si>
  <si>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</si>
  <si>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</si>
  <si>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</si>
  <si>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</si>
  <si>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</si>
  <si>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</si>
  <si>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</si>
  <si>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</si>
  <si>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</si>
  <si>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</si>
  <si>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</si>
  <si>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</si>
  <si>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</si>
  <si>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</si>
  <si>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</si>
  <si>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</si>
  <si>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</si>
  <si>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</si>
  <si>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</si>
  <si>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</si>
  <si>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</si>
  <si>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</si>
  <si>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</si>
  <si>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</si>
  <si>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</si>
  <si>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</si>
  <si>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</si>
  <si>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</si>
  <si>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</si>
  <si>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</si>
  <si>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</si>
  <si>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</si>
  <si>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</si>
  <si>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</si>
  <si>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</si>
  <si>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</si>
  <si>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</si>
  <si>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</si>
  <si>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</si>
  <si>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</si>
  <si>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</si>
  <si>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</si>
  <si>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</si>
  <si>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</si>
  <si>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</si>
  <si>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</si>
  <si>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</si>
  <si>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</si>
  <si>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</si>
  <si>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</si>
  <si>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</si>
  <si>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</si>
  <si>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</si>
  <si>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</si>
  <si>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</si>
  <si>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</si>
  <si>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</si>
  <si>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</si>
  <si>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</si>
  <si>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</si>
  <si>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</si>
  <si>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</si>
  <si>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</si>
  <si>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</si>
  <si>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</si>
  <si>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</si>
  <si>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</si>
  <si>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</si>
  <si>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</si>
  <si>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</si>
  <si>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</si>
  <si>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</si>
  <si>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</si>
  <si>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</si>
  <si>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</si>
  <si>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</si>
  <si>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</si>
  <si>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</si>
  <si>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</si>
  <si>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</si>
  <si>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</si>
  <si>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</si>
  <si>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</si>
  <si>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</si>
  <si>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</si>
  <si>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</si>
  <si>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</si>
  <si>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</si>
  <si>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</si>
  <si>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</si>
  <si>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</si>
  <si>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</si>
  <si>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</si>
  <si>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</si>
  <si>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</si>
  <si>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</si>
  <si>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</si>
  <si>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</si>
  <si>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</si>
  <si>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</si>
  <si>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</si>
  <si>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</si>
  <si>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</si>
  <si>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</si>
  <si>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</si>
  <si>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</si>
  <si>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</si>
  <si>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</si>
  <si>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</si>
  <si>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</si>
  <si>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</si>
  <si>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</si>
  <si>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</si>
  <si>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</si>
  <si>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</si>
  <si>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</si>
  <si>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</si>
  <si>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</si>
  <si>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</si>
  <si>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</si>
  <si>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</si>
  <si>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</si>
  <si>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</si>
  <si>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</si>
  <si>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</si>
  <si>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</si>
  <si>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</si>
  <si>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</si>
  <si>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</si>
  <si>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</si>
  <si>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</si>
  <si>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</si>
  <si>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</si>
  <si>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</si>
  <si>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</si>
  <si>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</si>
  <si>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</si>
  <si>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</si>
  <si>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</si>
  <si>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</si>
  <si>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</si>
  <si>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</si>
  <si>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</si>
  <si>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</si>
  <si>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</si>
  <si>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</si>
  <si>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</si>
  <si>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</si>
  <si>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</si>
  <si>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</si>
  <si>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</si>
  <si>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</si>
  <si>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</si>
  <si>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</si>
  <si>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</si>
  <si>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</si>
  <si>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</si>
  <si>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</si>
  <si>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</si>
  <si>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</si>
  <si>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</si>
  <si>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</si>
  <si>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</si>
  <si>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</si>
  <si>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</si>
  <si>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</si>
  <si>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</si>
  <si>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</si>
  <si>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</si>
  <si>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</si>
  <si>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</si>
  <si>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</si>
  <si>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</si>
  <si>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</si>
  <si>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</si>
  <si>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</si>
  <si>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</si>
  <si>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</si>
  <si>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</si>
  <si>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</si>
  <si>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</si>
  <si>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</si>
  <si>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</si>
  <si>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</si>
  <si>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</si>
  <si>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</si>
  <si>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</si>
  <si>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</si>
  <si>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</si>
  <si>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</si>
  <si>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</si>
  <si>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</si>
  <si>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</si>
  <si>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</si>
  <si>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</si>
  <si>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</si>
  <si>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</si>
  <si>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</si>
  <si>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</si>
  <si>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</si>
  <si>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</si>
  <si>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</si>
  <si>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</si>
  <si>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</si>
  <si>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</si>
  <si>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</si>
  <si>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</si>
  <si>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</si>
  <si>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</si>
  <si>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</si>
  <si>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</si>
  <si>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</si>
  <si>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</si>
  <si>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</si>
  <si>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</si>
  <si>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</si>
  <si>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</si>
  <si>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</si>
  <si>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</si>
  <si>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</si>
  <si>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</si>
  <si>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</si>
  <si>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</si>
  <si>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</si>
  <si>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</si>
  <si>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</si>
  <si>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</si>
  <si>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</si>
  <si>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</si>
  <si>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</si>
  <si>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</si>
  <si>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</si>
  <si>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</si>
  <si>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</si>
  <si>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</si>
  <si>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</si>
  <si>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</si>
  <si>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</si>
  <si>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</si>
  <si>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</si>
  <si>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</si>
  <si>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</si>
  <si>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</si>
  <si>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</si>
  <si>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</si>
  <si>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</si>
  <si>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</si>
  <si>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</si>
  <si>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</si>
  <si>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</si>
  <si>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</si>
  <si>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</si>
  <si>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</si>
  <si>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</si>
  <si>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</si>
  <si>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</si>
  <si>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</si>
  <si>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</si>
  <si>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</si>
  <si>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</si>
  <si>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</si>
  <si>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</si>
  <si>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</si>
  <si>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</si>
  <si>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</si>
  <si>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</si>
  <si>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</si>
  <si>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</si>
  <si>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</si>
  <si>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</si>
  <si>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</si>
  <si>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</si>
  <si>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</si>
  <si>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</si>
  <si>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</si>
  <si>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</si>
  <si>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</si>
  <si>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</si>
  <si>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</si>
  <si>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</si>
  <si>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</si>
  <si>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</si>
  <si>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</si>
  <si>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</si>
  <si>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</si>
  <si>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</si>
  <si>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</si>
  <si>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</si>
  <si>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</si>
  <si>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</si>
  <si>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</si>
  <si>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</si>
  <si>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</si>
  <si>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</si>
  <si>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</si>
  <si>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</si>
  <si>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</si>
  <si>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</si>
  <si>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</si>
  <si>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</si>
  <si>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</si>
  <si>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</si>
  <si>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</si>
  <si>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</si>
  <si>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</si>
  <si>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</si>
  <si>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</si>
  <si>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</si>
  <si>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</si>
  <si>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</si>
  <si>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</si>
  <si>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</si>
  <si>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</si>
  <si>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</si>
  <si>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</si>
  <si>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</si>
  <si>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</si>
  <si>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</si>
  <si>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</si>
  <si>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</si>
  <si>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</si>
  <si>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</si>
  <si>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</si>
  <si>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</si>
  <si>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</si>
  <si>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</si>
  <si>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</si>
  <si>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</si>
  <si>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</si>
  <si>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</si>
  <si>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</si>
  <si>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</si>
  <si>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</si>
  <si>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</si>
  <si>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</si>
  <si>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</si>
  <si>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</si>
  <si>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</si>
  <si>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</si>
  <si>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</si>
  <si>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</si>
  <si>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</si>
  <si>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</si>
  <si>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</si>
  <si>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</si>
  <si>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</si>
  <si>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</si>
  <si>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</si>
  <si>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</si>
  <si>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</si>
  <si>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</si>
  <si>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</si>
  <si>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</si>
  <si>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</si>
  <si>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</si>
  <si>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</si>
  <si>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</si>
  <si>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</si>
  <si>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</si>
  <si>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</si>
  <si>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</si>
  <si>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</si>
  <si>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</si>
  <si>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</si>
  <si>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</si>
  <si>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</si>
  <si>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</si>
  <si>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</si>
  <si>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</si>
  <si>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</si>
  <si>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</si>
  <si>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</si>
  <si>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</si>
  <si>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</si>
  <si>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</si>
  <si>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</si>
  <si>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</si>
  <si>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</si>
  <si>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</si>
  <si>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</si>
  <si>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</si>
  <si>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</si>
  <si>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</si>
  <si>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</si>
  <si>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</si>
  <si>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</si>
  <si>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</si>
  <si>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</si>
  <si>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</si>
  <si>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</si>
  <si>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</si>
  <si>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</si>
  <si>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</si>
  <si>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</si>
  <si>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</si>
  <si>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</si>
  <si>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</si>
  <si>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</si>
  <si>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</si>
  <si>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</si>
  <si>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</si>
  <si>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</si>
  <si>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</si>
  <si>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</si>
  <si>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</si>
  <si>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</si>
  <si>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</si>
  <si>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</si>
  <si>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</si>
  <si>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</si>
  <si>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</si>
  <si>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</si>
  <si>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</si>
  <si>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</si>
  <si>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</si>
  <si>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</si>
  <si>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</si>
  <si>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</si>
  <si>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</si>
  <si>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</si>
  <si>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</si>
  <si>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</si>
  <si>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</si>
  <si>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</si>
  <si>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</si>
  <si>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</si>
  <si>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</si>
  <si>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</si>
  <si>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</si>
  <si>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</si>
  <si>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</si>
  <si>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</si>
  <si>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</si>
  <si>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</si>
  <si>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</si>
  <si>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</si>
  <si>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</si>
  <si>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</si>
  <si>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</si>
  <si>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</si>
  <si>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</si>
  <si>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</si>
  <si>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</si>
  <si>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</si>
  <si>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</si>
  <si>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</si>
  <si>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</si>
  <si>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</si>
  <si>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</si>
  <si>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</si>
  <si>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</si>
  <si>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</si>
  <si>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</si>
  <si>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</si>
  <si>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</si>
  <si>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</si>
  <si>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</si>
  <si>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</si>
  <si>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</si>
  <si>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</si>
  <si>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</si>
  <si>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</si>
  <si>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</si>
  <si>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</si>
  <si>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</si>
  <si>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</si>
  <si>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</si>
  <si>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</si>
  <si>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</si>
  <si>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</si>
  <si>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</si>
  <si>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</si>
  <si>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</si>
  <si>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</si>
  <si>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</si>
  <si>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</si>
  <si>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</si>
  <si>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</si>
  <si>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</si>
  <si>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</si>
  <si>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</si>
  <si>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</si>
  <si>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</si>
  <si>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</si>
  <si>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</si>
  <si>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</si>
  <si>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</si>
  <si>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</si>
  <si>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</si>
  <si>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</si>
  <si>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</si>
  <si>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</si>
  <si>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</si>
  <si>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</si>
  <si>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</si>
  <si>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</si>
  <si>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</si>
  <si>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</si>
  <si>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</si>
  <si>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</si>
  <si>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</si>
  <si>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</si>
  <si>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</si>
  <si>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</si>
  <si>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</si>
  <si>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</si>
  <si>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</si>
  <si>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</si>
  <si>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</si>
  <si>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</si>
  <si>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</si>
  <si>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</si>
  <si>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</si>
  <si>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</si>
  <si>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</si>
  <si>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</si>
  <si>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</si>
  <si>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</si>
  <si>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</si>
  <si>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</si>
  <si>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</si>
  <si>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</si>
  <si>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</si>
  <si>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</si>
  <si>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</si>
  <si>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</si>
  <si>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</si>
  <si>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</si>
  <si>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</si>
  <si>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</si>
  <si>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</si>
  <si>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</si>
  <si>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</si>
  <si>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</si>
  <si>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</si>
  <si>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</si>
  <si>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</si>
  <si>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</si>
  <si>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</si>
  <si>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</si>
  <si>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</si>
  <si>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</si>
  <si>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</si>
  <si>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</si>
  <si>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</si>
  <si>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</si>
  <si>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</si>
  <si>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</si>
  <si>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</si>
  <si>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</si>
  <si>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</si>
  <si>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</si>
  <si>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</si>
  <si>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</si>
  <si>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</si>
  <si>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</si>
  <si>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</si>
  <si>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</si>
  <si>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</si>
  <si>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</si>
  <si>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</si>
  <si>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</si>
  <si>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</si>
  <si>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</si>
  <si>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</si>
  <si>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</si>
  <si>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</si>
  <si>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</si>
  <si>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</si>
  <si>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</si>
  <si>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</si>
  <si>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</si>
  <si>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</si>
  <si>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</si>
  <si>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</si>
  <si>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</si>
  <si>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</si>
  <si>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</si>
  <si>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</si>
  <si>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</si>
  <si>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</si>
  <si>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</si>
  <si>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</si>
  <si>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</si>
  <si>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</si>
  <si>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</si>
  <si>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</si>
  <si>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</si>
  <si>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</si>
  <si>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</si>
  <si>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</si>
  <si>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</si>
  <si>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</si>
  <si>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</si>
  <si>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</si>
  <si>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</si>
  <si>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</si>
  <si>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</si>
  <si>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</si>
  <si>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</si>
  <si>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</si>
  <si>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</si>
  <si>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</si>
  <si>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</si>
  <si>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</si>
  <si>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</si>
  <si>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</si>
  <si>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</si>
  <si>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</si>
  <si>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</si>
  <si>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</si>
  <si>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</si>
  <si>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</si>
  <si>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</si>
  <si>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</si>
  <si>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</si>
  <si>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</si>
  <si>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</si>
  <si>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</si>
  <si>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</si>
  <si>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</si>
  <si>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</si>
  <si>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</si>
  <si>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</si>
  <si>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</si>
  <si>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</si>
  <si>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</si>
  <si>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</si>
  <si>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</si>
  <si>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</si>
  <si>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</si>
  <si>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</si>
  <si>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</si>
  <si>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</si>
  <si>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</si>
  <si>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</si>
  <si>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</si>
  <si>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</si>
  <si>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</si>
  <si>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</si>
  <si>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</si>
  <si>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</si>
  <si>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</si>
  <si>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</si>
  <si>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</si>
  <si>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</si>
  <si>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</si>
  <si>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</si>
  <si>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</si>
  <si>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</si>
  <si>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</si>
  <si>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</si>
  <si>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</si>
  <si>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</si>
  <si>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</si>
  <si>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</si>
  <si>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</si>
  <si>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</si>
  <si>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</si>
  <si>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</si>
  <si>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</si>
  <si>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</si>
  <si>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</si>
  <si>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</si>
  <si>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</si>
  <si>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</si>
  <si>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</si>
  <si>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</si>
  <si>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</si>
  <si>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</si>
  <si>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</si>
  <si>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</si>
  <si>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</si>
  <si>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</si>
  <si>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</si>
  <si>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</si>
  <si>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</si>
  <si>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</si>
  <si>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</si>
  <si>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</si>
  <si>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</si>
  <si>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</si>
  <si>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</si>
  <si>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</si>
  <si>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</si>
  <si>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</si>
  <si>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</si>
  <si>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</si>
  <si>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</si>
  <si>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</si>
  <si>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</si>
  <si>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</si>
  <si>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</si>
  <si>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</si>
  <si>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</si>
  <si>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</si>
  <si>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</si>
  <si>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</si>
  <si>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</si>
  <si>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</si>
  <si>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</si>
  <si>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</si>
  <si>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</si>
  <si>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</si>
  <si>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</si>
  <si>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</si>
  <si>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</si>
  <si>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</si>
  <si>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</si>
  <si>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</si>
  <si>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</si>
  <si>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</si>
  <si>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</si>
  <si>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</si>
  <si>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</si>
  <si>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</si>
  <si>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</si>
  <si>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</si>
  <si>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</si>
  <si>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</si>
  <si>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</si>
  <si>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</si>
  <si>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</si>
  <si>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</si>
  <si>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</si>
  <si>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</si>
  <si>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</si>
  <si>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</si>
  <si>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</si>
  <si>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</si>
  <si>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</si>
  <si>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</si>
  <si>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</si>
  <si>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</si>
  <si>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</si>
  <si>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</si>
  <si>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</si>
  <si>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</si>
  <si>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</si>
  <si>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</si>
  <si>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</si>
  <si>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</si>
  <si>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</si>
  <si>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</si>
  <si>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</si>
  <si>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</si>
  <si>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</si>
  <si>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</si>
  <si>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</si>
  <si>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</si>
  <si>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</si>
  <si>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</si>
  <si>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</si>
  <si>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</si>
  <si>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</si>
  <si>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</si>
  <si>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</si>
  <si>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</si>
  <si>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</si>
  <si>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</si>
  <si>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</si>
  <si>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</si>
  <si>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</si>
  <si>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</si>
  <si>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</si>
  <si>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</si>
  <si>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</si>
  <si>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</si>
  <si>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</si>
  <si>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</si>
  <si>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</si>
  <si>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</si>
  <si>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</si>
  <si>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</si>
  <si>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</si>
  <si>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</si>
  <si>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</si>
  <si>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</si>
  <si>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</si>
  <si>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</si>
  <si>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</si>
  <si>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</si>
  <si>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</si>
  <si>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</si>
  <si>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</si>
  <si>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</si>
  <si>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</si>
  <si>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</si>
  <si>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</si>
  <si>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</si>
  <si>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</si>
  <si>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</si>
  <si>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</si>
  <si>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</si>
  <si>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</si>
  <si>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</si>
  <si>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</si>
  <si>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</si>
  <si>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</si>
  <si>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</si>
  <si>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</si>
  <si>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</si>
  <si>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</si>
  <si>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</si>
  <si>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</si>
  <si>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</si>
  <si>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</si>
  <si>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</si>
  <si>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</si>
  <si>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</si>
  <si>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</si>
  <si>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</si>
  <si>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</si>
  <si>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</si>
  <si>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</si>
  <si>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</si>
  <si>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</si>
  <si>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</si>
  <si>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</si>
  <si>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</si>
  <si>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</si>
  <si>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</si>
  <si>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</si>
  <si>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</si>
  <si>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</si>
  <si>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</si>
  <si>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</si>
  <si>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</si>
  <si>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</si>
  <si>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</si>
  <si>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</si>
  <si>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</si>
  <si>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</si>
  <si>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</si>
  <si>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</si>
  <si>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</si>
  <si>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</si>
  <si>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</si>
  <si>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</si>
  <si>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</si>
  <si>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</si>
  <si>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</si>
  <si>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</si>
  <si>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</si>
  <si>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</si>
  <si>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</si>
  <si>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</si>
  <si>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</si>
  <si>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</si>
  <si>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</si>
  <si>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</si>
  <si>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</si>
  <si>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</si>
  <si>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</si>
  <si>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</si>
  <si>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</si>
  <si>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</si>
  <si>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</si>
  <si>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</si>
  <si>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</si>
  <si>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</si>
  <si>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</si>
  <si>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</si>
  <si>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</si>
  <si>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</si>
  <si>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</si>
  <si>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</si>
  <si>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</si>
  <si>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</si>
  <si>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</si>
  <si>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</si>
  <si>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</si>
  <si>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</si>
  <si>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</si>
  <si>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</si>
  <si>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</si>
  <si>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</si>
  <si>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</si>
  <si>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</si>
  <si>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</si>
  <si>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</si>
  <si>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</si>
  <si>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</si>
  <si>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</si>
  <si>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</si>
  <si>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</si>
  <si>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</si>
  <si>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</si>
  <si>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</si>
  <si>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</si>
  <si>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</si>
  <si>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</si>
  <si>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</si>
  <si>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</si>
  <si>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</si>
  <si>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</si>
  <si>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</si>
  <si>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</si>
  <si>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</si>
  <si>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</si>
  <si>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</si>
  <si>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</si>
  <si>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</si>
  <si>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</si>
  <si>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</si>
  <si>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</si>
  <si>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</si>
  <si>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</si>
  <si>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</si>
  <si>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</si>
  <si>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</si>
  <si>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</si>
  <si>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</si>
  <si>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</si>
  <si>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</si>
  <si>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</si>
  <si>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</si>
  <si>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</si>
  <si>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</si>
  <si>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</si>
  <si>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</si>
  <si>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</si>
  <si>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</si>
  <si>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</si>
  <si>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</si>
  <si>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</si>
  <si>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</si>
  <si>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</si>
  <si>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</si>
  <si>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</si>
  <si>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</si>
  <si>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</si>
  <si>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</si>
  <si>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</si>
  <si>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</si>
  <si>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</si>
  <si>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</si>
  <si>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</si>
  <si>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</si>
  <si>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</si>
  <si>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</si>
  <si>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</si>
  <si>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</si>
  <si>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</si>
  <si>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</si>
  <si>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</si>
  <si>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</si>
  <si>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</si>
  <si>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</si>
  <si>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</si>
  <si>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</si>
  <si>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</si>
  <si>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</si>
  <si>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</si>
  <si>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</si>
  <si>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</si>
  <si>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</si>
  <si>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</si>
  <si>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</si>
  <si>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</si>
  <si>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</si>
  <si>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</si>
  <si>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</si>
  <si>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</si>
  <si>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</si>
  <si>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</si>
  <si>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</si>
  <si>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</si>
  <si>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</si>
  <si>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</si>
  <si>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</si>
  <si>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</si>
  <si>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</si>
  <si>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</si>
  <si>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</si>
  <si>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</si>
  <si>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</si>
  <si>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</si>
  <si>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</si>
  <si>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</si>
  <si>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</si>
  <si>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</si>
  <si>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</si>
  <si>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</si>
  <si>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</si>
  <si>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</si>
  <si>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</si>
  <si>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</si>
  <si>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</si>
  <si>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</si>
  <si>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</si>
  <si>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</si>
  <si>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</si>
  <si>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</si>
  <si>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</si>
  <si>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</si>
  <si>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</si>
  <si>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</si>
  <si>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</si>
  <si>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</si>
  <si>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</si>
  <si>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</si>
  <si>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</si>
  <si>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</si>
  <si>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</si>
  <si>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</si>
  <si>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</si>
  <si>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</si>
  <si>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</si>
  <si>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</si>
  <si>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</si>
  <si>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</si>
  <si>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</si>
  <si>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</si>
  <si>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</si>
  <si>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</si>
  <si>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</si>
  <si>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</si>
  <si>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</si>
  <si>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</si>
  <si>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</si>
  <si>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</si>
  <si>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</si>
  <si>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</si>
  <si>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</si>
  <si>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</si>
  <si>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</si>
  <si>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</si>
  <si>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</si>
  <si>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</si>
  <si>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</si>
  <si>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</si>
  <si>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</si>
  <si>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</si>
  <si>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</si>
  <si>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</si>
  <si>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</si>
  <si>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</si>
  <si>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</si>
  <si>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</si>
  <si>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</si>
  <si>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</si>
  <si>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</si>
  <si>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</si>
  <si>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</si>
  <si>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</si>
  <si>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</si>
  <si>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</si>
  <si>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</si>
  <si>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</si>
  <si>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</si>
  <si>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</si>
  <si>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</si>
  <si>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</si>
  <si>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</si>
  <si>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</si>
  <si>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</si>
  <si>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</si>
  <si>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</si>
  <si>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</si>
  <si>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</si>
  <si>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</si>
  <si>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</si>
  <si>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</si>
  <si>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</si>
  <si>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</si>
  <si>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</si>
  <si>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</si>
  <si>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</si>
  <si>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</si>
  <si>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</si>
  <si>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</si>
  <si>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</si>
  <si>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</si>
  <si>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</si>
  <si>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</si>
  <si>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</si>
  <si>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</si>
  <si>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</si>
  <si>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</si>
  <si>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</si>
  <si>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</si>
  <si>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</si>
  <si>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</si>
  <si>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</si>
  <si>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</si>
  <si>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</si>
  <si>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</si>
  <si>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</si>
  <si>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</si>
  <si>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</si>
  <si>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</si>
  <si>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</si>
  <si>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</si>
  <si>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</si>
  <si>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</si>
  <si>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</si>
  <si>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</si>
  <si>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</si>
  <si>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</si>
  <si>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</si>
  <si>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</si>
  <si>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</si>
  <si>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</si>
  <si>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</si>
  <si>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</si>
  <si>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</si>
  <si>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</si>
  <si>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</si>
  <si>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</si>
  <si>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</si>
  <si>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</si>
  <si>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</si>
  <si>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</si>
  <si>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</si>
  <si>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</si>
  <si>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</si>
  <si>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</si>
  <si>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</si>
  <si>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</si>
  <si>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</si>
  <si>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</si>
  <si>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</si>
  <si>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</si>
  <si>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</si>
  <si>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</si>
  <si>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</si>
  <si>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</si>
  <si>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</si>
  <si>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</si>
  <si>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</si>
  <si>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</si>
  <si>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</si>
  <si>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</si>
  <si>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</si>
  <si>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</si>
  <si>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</si>
  <si>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</si>
  <si>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</si>
  <si>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</si>
  <si>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</si>
  <si>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</si>
  <si>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</si>
  <si>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</si>
  <si>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</si>
  <si>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</si>
  <si>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</si>
  <si>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</si>
  <si>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</si>
  <si>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</si>
  <si>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</si>
  <si>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</si>
  <si>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</si>
  <si>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</si>
  <si>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</si>
  <si>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</si>
  <si>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</si>
  <si>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</si>
  <si>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</si>
  <si>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</si>
  <si>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</si>
  <si>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</si>
  <si>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</si>
  <si>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</si>
  <si>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</si>
  <si>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</si>
  <si>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</si>
  <si>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</si>
  <si>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</si>
  <si>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</si>
  <si>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</si>
  <si>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</si>
  <si>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</si>
  <si>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</si>
  <si>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</si>
  <si>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</si>
  <si>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</si>
  <si>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</si>
  <si>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</si>
  <si>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</si>
  <si>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</si>
  <si>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</si>
  <si>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</si>
  <si>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</si>
  <si>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</si>
  <si>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</si>
  <si>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</si>
  <si>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</si>
  <si>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</si>
  <si>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</si>
  <si>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</si>
  <si>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</si>
  <si>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</si>
  <si>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</si>
  <si>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</si>
  <si>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</si>
  <si>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</si>
  <si>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</si>
  <si>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</si>
  <si>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</si>
  <si>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</si>
  <si>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</si>
  <si>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</si>
  <si>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</si>
  <si>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</si>
  <si>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</si>
  <si>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</si>
  <si>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</si>
  <si>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</si>
  <si>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</si>
  <si>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</si>
  <si>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</si>
  <si>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</si>
  <si>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</si>
  <si>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</si>
  <si>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</si>
  <si>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</si>
  <si>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</si>
  <si>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</si>
  <si>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</si>
  <si>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</si>
  <si>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</si>
  <si>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</si>
  <si>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</si>
  <si>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</si>
  <si>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</si>
  <si>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</si>
  <si>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</si>
  <si>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</si>
  <si>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</si>
  <si>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</si>
  <si>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</si>
  <si>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</si>
  <si>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</si>
  <si>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</si>
  <si>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</si>
  <si>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</si>
  <si>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</si>
  <si>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</si>
  <si>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</si>
  <si>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</si>
  <si>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</si>
  <si>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</si>
  <si>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</si>
  <si>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</si>
  <si>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</si>
  <si>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</si>
  <si>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</si>
  <si>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</si>
  <si>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</si>
  <si>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</si>
  <si>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</si>
  <si>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</si>
  <si>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</si>
  <si>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</si>
  <si>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</si>
  <si>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</si>
  <si>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</si>
  <si>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</si>
  <si>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</si>
  <si>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</si>
  <si>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</si>
  <si>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</si>
  <si>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</si>
  <si>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</si>
  <si>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</si>
  <si>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</si>
  <si>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</si>
  <si>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</si>
  <si>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</si>
  <si>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</si>
  <si>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</si>
  <si>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</si>
  <si>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</si>
  <si>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</si>
  <si>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</si>
  <si>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</si>
  <si>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</si>
  <si>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</si>
  <si>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</si>
  <si>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</si>
  <si>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</si>
  <si>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</si>
  <si>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</si>
  <si>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</si>
  <si>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</si>
  <si>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</si>
  <si>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</si>
  <si>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</si>
  <si>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</si>
  <si>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</si>
  <si>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</si>
  <si>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</si>
  <si>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</si>
  <si>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</si>
  <si>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</si>
  <si>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</si>
  <si>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</si>
  <si>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</si>
  <si>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</si>
  <si>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</si>
  <si>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</si>
  <si>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</si>
  <si>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</si>
  <si>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</si>
  <si>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</si>
  <si>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</si>
  <si>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</si>
  <si>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</si>
  <si>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</si>
  <si>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</si>
  <si>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</si>
  <si>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</si>
  <si>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</si>
  <si>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</si>
  <si>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</si>
  <si>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</si>
  <si>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</si>
  <si>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</si>
  <si>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</si>
  <si>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</si>
  <si>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</si>
  <si>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</si>
  <si>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</si>
  <si>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</si>
  <si>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</si>
  <si>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</si>
  <si>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</si>
  <si>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</si>
  <si>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</si>
  <si>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</si>
  <si>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</si>
  <si>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</si>
  <si>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</si>
  <si>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</si>
  <si>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</si>
  <si>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</si>
  <si>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</si>
  <si>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</si>
  <si>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</si>
  <si>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</si>
  <si>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</si>
  <si>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</si>
  <si>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</si>
  <si>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</si>
  <si>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</si>
  <si>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</si>
  <si>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</si>
  <si>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</si>
  <si>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</si>
  <si>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</si>
  <si>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</si>
  <si>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</si>
  <si>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</si>
  <si>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</si>
  <si>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</si>
  <si>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</si>
  <si>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</si>
  <si>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</si>
  <si>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</si>
  <si>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</si>
  <si>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</si>
  <si>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</si>
  <si>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</si>
  <si>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</si>
  <si>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</si>
  <si>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</si>
  <si>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</si>
  <si>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</si>
  <si>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</si>
  <si>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</si>
  <si>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</si>
  <si>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</si>
  <si>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</si>
  <si>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</si>
  <si>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</si>
  <si>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</si>
  <si>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</si>
  <si>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</si>
  <si>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</si>
  <si>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</si>
  <si>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</si>
  <si>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</si>
  <si>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</si>
  <si>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</si>
  <si>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</si>
  <si>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</si>
  <si>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</si>
  <si>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</si>
  <si>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</si>
  <si>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</si>
  <si>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</si>
  <si>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</si>
  <si>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</si>
  <si>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</si>
  <si>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</si>
  <si>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</si>
  <si>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</si>
  <si>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</si>
  <si>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</si>
  <si>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</si>
  <si>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</si>
  <si>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</si>
  <si>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</si>
  <si>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</si>
  <si>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</si>
  <si>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</si>
  <si>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</si>
  <si>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</si>
  <si>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</si>
  <si>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</si>
  <si>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</si>
  <si>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</si>
  <si>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</si>
  <si>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</si>
  <si>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</si>
  <si>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</si>
  <si>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</si>
  <si>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</si>
  <si>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</si>
  <si>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</si>
  <si>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</si>
  <si>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</si>
  <si>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</si>
  <si>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</si>
  <si>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</si>
  <si>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</si>
  <si>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</si>
  <si>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</si>
  <si>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</si>
  <si>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</si>
  <si>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</si>
  <si>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</si>
  <si>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</si>
  <si>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</si>
  <si>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</si>
  <si>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</si>
  <si>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</si>
  <si>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</si>
  <si>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</si>
  <si>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</si>
  <si>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</si>
  <si>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</si>
  <si>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</si>
  <si>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</si>
  <si>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</si>
  <si>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</si>
  <si>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</si>
  <si>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</si>
  <si>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</si>
  <si>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</si>
  <si>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</si>
  <si>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</si>
  <si>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</si>
  <si>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</si>
  <si>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</si>
  <si>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</si>
  <si>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</si>
  <si>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</si>
  <si>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</si>
  <si>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</si>
  <si>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</si>
  <si>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</si>
  <si>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</si>
  <si>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</si>
  <si>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</si>
  <si>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</si>
  <si>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</si>
  <si>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</si>
  <si>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</si>
  <si>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</si>
  <si>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</si>
  <si>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</si>
  <si>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</si>
  <si>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</si>
  <si>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</si>
  <si>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</si>
  <si>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</si>
  <si>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</si>
  <si>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</si>
  <si>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</si>
  <si>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</si>
  <si>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</si>
  <si>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</si>
  <si>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</si>
  <si>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</si>
  <si>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</si>
  <si>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</si>
  <si>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</si>
  <si>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</si>
  <si>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</si>
  <si>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</si>
  <si>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</si>
  <si>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</si>
  <si>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</si>
  <si>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</si>
  <si>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</si>
  <si>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</si>
  <si>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</si>
  <si>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</si>
  <si>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</si>
  <si>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</si>
  <si>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</si>
  <si>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</si>
  <si>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</si>
  <si>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</si>
  <si>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</si>
  <si>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</si>
  <si>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</si>
  <si>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</si>
  <si>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</si>
  <si>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</si>
  <si>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</si>
  <si>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</si>
  <si>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</si>
  <si>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</si>
  <si>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</si>
  <si>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</si>
  <si>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</si>
  <si>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</si>
  <si>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</si>
  <si>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</si>
  <si>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</si>
  <si>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</si>
  <si>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</si>
  <si>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</si>
  <si>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</si>
  <si>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</si>
  <si>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</si>
  <si>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</si>
  <si>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</si>
  <si>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</si>
  <si>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</si>
  <si>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</si>
  <si>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</si>
  <si>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</si>
  <si>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</si>
  <si>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</si>
  <si>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</si>
  <si>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</si>
  <si>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</si>
  <si>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</si>
  <si>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</si>
  <si>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</si>
  <si>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</si>
  <si>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</si>
  <si>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</si>
  <si>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</si>
  <si>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</si>
  <si>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</si>
  <si>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</si>
  <si>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</si>
  <si>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</si>
  <si>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</si>
  <si>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</si>
  <si>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</si>
  <si>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</si>
  <si>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</si>
  <si>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</si>
  <si>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</si>
  <si>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</si>
  <si>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</si>
  <si>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</si>
  <si>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</si>
  <si>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</si>
  <si>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</si>
  <si>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</si>
  <si>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</si>
  <si>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</si>
  <si>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</si>
  <si>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</si>
  <si>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</si>
  <si>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</si>
  <si>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</si>
  <si>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</si>
  <si>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</si>
  <si>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</si>
  <si>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</si>
  <si>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</si>
  <si>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</si>
  <si>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</si>
  <si>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</si>
  <si>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</si>
  <si>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</si>
  <si>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</si>
  <si>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</si>
  <si>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</si>
  <si>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</si>
  <si>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</si>
  <si>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</si>
  <si>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</si>
  <si>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</si>
  <si>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</si>
  <si>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</si>
  <si>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</si>
  <si>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</si>
  <si>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</si>
  <si>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</si>
  <si>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</si>
  <si>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</si>
  <si>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</si>
  <si>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</si>
  <si>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</si>
  <si>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</si>
  <si>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</si>
  <si>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</si>
  <si>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</si>
  <si>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</si>
  <si>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</si>
  <si>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</si>
  <si>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</si>
  <si>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</si>
  <si>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</si>
  <si>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</si>
  <si>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</si>
  <si>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</si>
  <si>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</si>
  <si>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</si>
  <si>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</si>
  <si>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</si>
  <si>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</si>
  <si>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</si>
  <si>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</si>
  <si>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</si>
  <si>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</si>
  <si>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</si>
  <si>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</si>
  <si>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</si>
  <si>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</si>
  <si>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</si>
  <si>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</si>
  <si>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</si>
  <si>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</si>
  <si>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</si>
  <si>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</si>
  <si>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</si>
  <si>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</si>
  <si>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</si>
  <si>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</si>
  <si>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</si>
  <si>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</si>
  <si>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</si>
  <si>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</si>
  <si>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</si>
  <si>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</si>
  <si>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</si>
  <si>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</si>
  <si>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</si>
  <si>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</si>
  <si>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</si>
  <si>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</si>
  <si>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</si>
  <si>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</si>
  <si>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</si>
  <si>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</si>
  <si>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</si>
  <si>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</si>
  <si>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</si>
  <si>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</si>
  <si>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</si>
  <si>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</si>
  <si>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</si>
  <si>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</si>
  <si>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</si>
  <si>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</si>
  <si>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</si>
  <si>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</si>
  <si>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</si>
  <si>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</si>
  <si>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</si>
  <si>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</si>
  <si>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</si>
  <si>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</si>
  <si>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</si>
  <si>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</si>
  <si>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</si>
  <si>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</si>
  <si>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</si>
  <si>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</si>
  <si>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</si>
  <si>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</si>
  <si>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</si>
  <si>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</si>
  <si>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</si>
  <si>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</si>
  <si>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</si>
  <si>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</si>
  <si>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</si>
  <si>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</si>
  <si>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</si>
  <si>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</si>
  <si>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</si>
  <si>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</si>
  <si>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</si>
  <si>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</si>
  <si>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</si>
  <si>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</si>
  <si>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</si>
  <si>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</si>
  <si>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</si>
  <si>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</si>
  <si>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</si>
  <si>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</si>
  <si>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</si>
  <si>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</si>
  <si>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</si>
  <si>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</si>
  <si>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</si>
  <si>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</si>
  <si>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</si>
  <si>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</si>
  <si>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</si>
  <si>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</si>
  <si>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</si>
  <si>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</si>
  <si>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</si>
  <si>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</si>
  <si>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</si>
  <si>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</si>
  <si>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</si>
  <si>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</si>
  <si>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</si>
  <si>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</si>
  <si>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</si>
  <si>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</si>
  <si>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</si>
  <si>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</si>
  <si>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</si>
  <si>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</si>
  <si>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</si>
  <si>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</si>
  <si>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</si>
  <si>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</si>
  <si>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</si>
  <si>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</si>
  <si>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</si>
  <si>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</si>
  <si>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</si>
  <si>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</si>
  <si>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</si>
  <si>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</si>
  <si>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</si>
  <si>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</si>
  <si>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</si>
  <si>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</si>
  <si>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</si>
  <si>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</si>
  <si>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</si>
  <si>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</si>
  <si>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</si>
  <si>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</si>
  <si>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</si>
  <si>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</si>
  <si>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</si>
  <si>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</si>
  <si>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</si>
  <si>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</si>
  <si>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</si>
  <si>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</si>
  <si>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</si>
  <si>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</si>
  <si>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</si>
  <si>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</si>
  <si>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</si>
  <si>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</si>
  <si>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</si>
  <si>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</si>
  <si>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</si>
  <si>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</si>
  <si>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</si>
  <si>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</si>
  <si>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</si>
  <si>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</si>
  <si>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</si>
  <si>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</si>
  <si>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</si>
  <si>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</si>
  <si>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</si>
  <si>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</si>
  <si>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</si>
  <si>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</si>
  <si>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</si>
  <si>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</si>
  <si>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</si>
  <si>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</si>
  <si>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</si>
  <si>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</si>
  <si>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</si>
  <si>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</si>
  <si>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</si>
  <si>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</si>
  <si>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</si>
  <si>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</si>
  <si>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</si>
  <si>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</si>
  <si>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</si>
  <si>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</si>
  <si>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</si>
  <si>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</si>
  <si>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</si>
  <si>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</si>
  <si>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</si>
  <si>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</si>
  <si>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</si>
  <si>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</si>
  <si>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</si>
  <si>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</si>
  <si>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</si>
  <si>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</si>
  <si>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</si>
  <si>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</si>
  <si>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</si>
  <si>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</si>
  <si>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</si>
  <si>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</si>
  <si>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</si>
  <si>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</si>
  <si>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</si>
  <si>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</si>
  <si>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</si>
  <si>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</si>
  <si>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</si>
  <si>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</si>
  <si>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</si>
  <si>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</si>
  <si>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</si>
  <si>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</si>
  <si>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</si>
  <si>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</si>
  <si>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</si>
  <si>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</si>
  <si>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</si>
  <si>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</si>
  <si>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</si>
  <si>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</si>
  <si>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</si>
  <si>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</si>
  <si>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</si>
  <si>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</si>
  <si>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</si>
  <si>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</si>
  <si>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</si>
  <si>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</si>
  <si>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</si>
  <si>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</si>
  <si>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</si>
  <si>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</si>
  <si>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</si>
  <si>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</si>
  <si>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</si>
  <si>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</si>
  <si>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</si>
  <si>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</si>
  <si>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</si>
  <si>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</si>
  <si>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</si>
  <si>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</si>
  <si>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</si>
  <si>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</si>
  <si>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</si>
  <si>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</si>
  <si>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</si>
  <si>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</si>
  <si>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</si>
  <si>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</si>
  <si>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</si>
  <si>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</si>
  <si>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</si>
  <si>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</si>
  <si>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</si>
  <si>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</si>
  <si>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</si>
  <si>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</si>
  <si>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</si>
  <si>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</si>
  <si>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</si>
  <si>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</si>
  <si>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</si>
  <si>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</si>
  <si>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</si>
  <si>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</si>
  <si>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</si>
  <si>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</si>
  <si>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</si>
  <si>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</si>
  <si>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</si>
  <si>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</si>
  <si>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</si>
  <si>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</si>
  <si>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</si>
  <si>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</si>
  <si>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</si>
  <si>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</si>
  <si>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</si>
  <si>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</si>
  <si>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</si>
  <si>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</si>
  <si>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</si>
  <si>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</si>
  <si>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</si>
  <si>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</si>
  <si>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</si>
  <si>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</si>
  <si>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</si>
  <si>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</si>
  <si>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</si>
  <si>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</si>
  <si>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</si>
  <si>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</si>
  <si>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</si>
  <si>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</si>
  <si>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</si>
  <si>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</si>
  <si>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</si>
  <si>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</si>
  <si>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</si>
  <si>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</si>
  <si>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</si>
  <si>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</si>
  <si>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</si>
  <si>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</si>
  <si>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</si>
  <si>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</si>
  <si>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</si>
  <si>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</si>
  <si>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</si>
  <si>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</si>
  <si>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</si>
  <si>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</si>
  <si>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</si>
  <si>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</si>
  <si>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</si>
  <si>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</si>
  <si>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</si>
  <si>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</si>
  <si>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</si>
  <si>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</si>
  <si>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</si>
  <si>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</si>
  <si>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</si>
  <si>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</si>
  <si>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</si>
  <si>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</si>
  <si>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</si>
  <si>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</si>
  <si>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</si>
  <si>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</si>
  <si>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</si>
  <si>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</si>
  <si>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</si>
  <si>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</si>
  <si>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</si>
  <si>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</si>
  <si>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</si>
  <si>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</si>
  <si>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</si>
  <si>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</si>
  <si>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</si>
  <si>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</si>
  <si>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</si>
  <si>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</si>
  <si>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</si>
  <si>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</si>
  <si>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</si>
  <si>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</si>
  <si>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</si>
  <si>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</si>
  <si>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</si>
  <si>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</si>
  <si>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</si>
  <si>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</si>
  <si>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</si>
  <si>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</si>
  <si>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</si>
  <si>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</si>
  <si>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</si>
  <si>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</si>
  <si>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</si>
  <si>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</si>
  <si>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</si>
  <si>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</si>
  <si>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</si>
  <si>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</si>
  <si>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</si>
  <si>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</si>
  <si>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</si>
  <si>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</si>
  <si>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</si>
  <si>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</si>
  <si>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</si>
  <si>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</si>
  <si>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</si>
  <si>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</si>
  <si>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</si>
  <si>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</si>
  <si>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</si>
  <si>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</si>
  <si>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</si>
  <si>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</si>
  <si>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</si>
  <si>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</si>
  <si>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</si>
  <si>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</si>
  <si>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</si>
  <si>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</si>
  <si>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</si>
  <si>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</si>
  <si>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</si>
  <si>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</si>
  <si>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</si>
  <si>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</si>
  <si>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</si>
  <si>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</si>
  <si>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</si>
  <si>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</si>
  <si>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</si>
  <si>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</si>
  <si>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</si>
  <si>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</si>
  <si>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</si>
  <si>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</si>
  <si>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</si>
  <si>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</si>
  <si>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</si>
  <si>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</si>
  <si>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</si>
  <si>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</si>
  <si>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</si>
  <si>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</si>
  <si>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</si>
  <si>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</si>
  <si>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</si>
  <si>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</si>
  <si>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</si>
  <si>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</si>
  <si>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</si>
  <si>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</si>
  <si>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</si>
  <si>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</si>
  <si>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</si>
  <si>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</si>
  <si>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</si>
  <si>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</si>
  <si>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</si>
  <si>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</si>
  <si>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</si>
  <si>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</si>
  <si>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</si>
  <si>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</si>
  <si>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</si>
  <si>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</si>
  <si>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</si>
  <si>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</si>
  <si>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</si>
  <si>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</si>
  <si>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</si>
  <si>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</si>
  <si>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</si>
  <si>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</si>
  <si>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</si>
  <si>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</si>
  <si>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</si>
  <si>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</si>
  <si>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</si>
  <si>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</si>
  <si>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</si>
  <si>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</si>
  <si>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</si>
  <si>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</si>
  <si>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</si>
  <si>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</si>
  <si>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</si>
  <si>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</si>
  <si>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</si>
  <si>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</si>
  <si>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</si>
  <si>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</si>
  <si>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</si>
  <si>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</si>
  <si>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</si>
  <si>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</si>
  <si>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</si>
  <si>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</si>
  <si>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</si>
  <si>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</si>
  <si>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</si>
  <si>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</si>
  <si>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</si>
  <si>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</si>
  <si>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</si>
  <si>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</si>
  <si>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</si>
  <si>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</si>
  <si>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</si>
  <si>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</si>
  <si>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</si>
  <si>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</si>
  <si>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</si>
  <si>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</si>
  <si>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</si>
  <si>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</si>
  <si>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</si>
  <si>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</si>
  <si>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</si>
  <si>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</si>
  <si>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</si>
  <si>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</si>
  <si>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</si>
  <si>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</si>
  <si>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</si>
  <si>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</si>
  <si>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</si>
  <si>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</si>
  <si>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</si>
  <si>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</si>
  <si>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</si>
  <si>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</si>
  <si>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</si>
  <si>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</si>
  <si>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</si>
  <si>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</si>
  <si>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</si>
  <si>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</si>
  <si>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</si>
  <si>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</si>
  <si>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</si>
  <si>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</si>
  <si>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</si>
  <si>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</si>
  <si>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</si>
  <si>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</si>
  <si>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</si>
  <si>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</si>
  <si>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</si>
  <si>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</si>
  <si>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</si>
  <si>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</si>
  <si>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</si>
  <si>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</si>
  <si>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</si>
  <si>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</si>
  <si>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</si>
  <si>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</si>
  <si>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</si>
  <si>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</si>
  <si>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</si>
  <si>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</si>
  <si>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</si>
  <si>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</si>
  <si>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</si>
  <si>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</si>
  <si>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</si>
  <si>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</si>
  <si>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</si>
  <si>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</si>
  <si>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</si>
  <si>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</si>
  <si>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</si>
  <si>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</si>
  <si>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</si>
  <si>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</si>
  <si>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</si>
  <si>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</si>
  <si>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</si>
  <si>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</si>
  <si>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</si>
  <si>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</si>
  <si>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</si>
  <si>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</si>
  <si>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</si>
  <si>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</si>
  <si>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</si>
  <si>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</si>
  <si>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</si>
  <si>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</si>
  <si>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</si>
  <si>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</si>
  <si>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</si>
  <si>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</si>
  <si>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</si>
  <si>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</si>
  <si>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</si>
  <si>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</si>
  <si>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</si>
  <si>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</si>
  <si>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</si>
  <si>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</si>
  <si>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</si>
  <si>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</si>
  <si>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</si>
  <si>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</si>
  <si>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</si>
  <si>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</si>
  <si>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</si>
  <si>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</si>
  <si>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</si>
  <si>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</si>
  <si>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</si>
  <si>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</si>
  <si>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</si>
  <si>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</si>
  <si>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</si>
  <si>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</si>
  <si>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</si>
  <si>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</si>
  <si>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</si>
  <si>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</si>
  <si>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</si>
  <si>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</si>
  <si>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</si>
  <si>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</si>
  <si>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</si>
  <si>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</si>
  <si>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</si>
  <si>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</si>
  <si>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</si>
  <si>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</si>
  <si>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</si>
  <si>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</si>
  <si>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</si>
  <si>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</si>
  <si>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</si>
  <si>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</si>
  <si>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</si>
  <si>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</si>
  <si>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</si>
  <si>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</si>
  <si>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</si>
  <si>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</si>
  <si>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</si>
  <si>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</si>
  <si>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</si>
  <si>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</si>
  <si>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</si>
  <si>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</si>
  <si>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</si>
  <si>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</si>
  <si>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</si>
  <si>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</si>
  <si>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</si>
  <si>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</si>
  <si>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</si>
  <si>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</si>
  <si>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</si>
  <si>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</si>
  <si>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</si>
  <si>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</si>
  <si>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</si>
  <si>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</si>
  <si>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</si>
  <si>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</si>
  <si>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</si>
  <si>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</si>
  <si>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</si>
  <si>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</si>
  <si>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</si>
  <si>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</si>
  <si>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</si>
  <si>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</si>
  <si>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</si>
  <si>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</si>
  <si>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</si>
  <si>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</si>
  <si>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</si>
  <si>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</si>
  <si>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</si>
  <si>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</si>
  <si>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</si>
  <si>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</si>
  <si>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</si>
  <si>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</si>
  <si>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</si>
  <si>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</si>
  <si>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</si>
  <si>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</si>
  <si>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</si>
  <si>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</si>
  <si>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</si>
  <si>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</si>
  <si>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</si>
  <si>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</si>
  <si>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</si>
  <si>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</si>
  <si>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</si>
  <si>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</si>
  <si>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</si>
  <si>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</si>
  <si>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</si>
  <si>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</si>
  <si>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</si>
  <si>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</si>
  <si>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</si>
  <si>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</si>
  <si>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</si>
  <si>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</si>
  <si>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</si>
  <si>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</si>
  <si>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</si>
  <si>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</si>
  <si>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</si>
  <si>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</si>
  <si>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</si>
  <si>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</si>
  <si>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</si>
  <si>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</si>
  <si>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</si>
  <si>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</si>
  <si>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</si>
  <si>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</si>
  <si>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</si>
  <si>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</si>
  <si>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</si>
  <si>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</si>
  <si>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</si>
  <si>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</si>
  <si>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</si>
  <si>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</si>
  <si>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</si>
  <si>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</si>
  <si>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</si>
  <si>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</si>
  <si>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</si>
  <si>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</si>
  <si>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</si>
  <si>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</si>
  <si>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</si>
  <si>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</si>
  <si>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</si>
  <si>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</si>
  <si>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</si>
  <si>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</si>
  <si>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</si>
  <si>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</si>
  <si>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</si>
  <si>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</si>
  <si>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</si>
  <si>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</si>
  <si>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</si>
  <si>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</si>
  <si>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</si>
  <si>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</si>
  <si>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</si>
  <si>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</si>
  <si>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</si>
  <si>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</si>
  <si>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</si>
  <si>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</si>
  <si>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</si>
  <si>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</si>
  <si>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</si>
  <si>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</si>
  <si>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</si>
  <si>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</si>
  <si>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</si>
  <si>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</si>
  <si>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</si>
  <si>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</si>
  <si>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</si>
  <si>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</si>
  <si>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</si>
  <si>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</si>
  <si>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</si>
  <si>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</si>
  <si>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</si>
  <si>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</si>
  <si>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</si>
  <si>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</si>
  <si>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</si>
  <si>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</si>
  <si>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</si>
  <si>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</si>
  <si>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</si>
  <si>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</si>
  <si>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</si>
  <si>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</si>
  <si>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</si>
  <si>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</si>
  <si>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</si>
  <si>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</si>
  <si>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</si>
  <si>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</si>
  <si>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</si>
  <si>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</si>
  <si>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</si>
  <si>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</si>
  <si>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</si>
  <si>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</si>
  <si>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</si>
  <si>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</si>
  <si>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</si>
  <si>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</si>
  <si>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</si>
  <si>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</si>
  <si>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</si>
  <si>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</si>
  <si>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</si>
  <si>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</si>
  <si>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</si>
  <si>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</si>
  <si>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</si>
  <si>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</si>
  <si>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</si>
  <si>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</si>
  <si>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</si>
  <si>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</si>
  <si>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</si>
  <si>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</si>
  <si>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</si>
  <si>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</si>
  <si>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</si>
  <si>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</si>
  <si>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</si>
  <si>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</si>
  <si>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</si>
  <si>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</si>
  <si>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</si>
  <si>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</si>
  <si>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</si>
  <si>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</si>
  <si>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</si>
  <si>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</si>
  <si>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</si>
  <si>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</si>
  <si>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</si>
  <si>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</si>
  <si>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</si>
  <si>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</si>
  <si>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</si>
  <si>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</si>
  <si>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</si>
  <si>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</si>
  <si>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</si>
  <si>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</si>
  <si>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</si>
  <si>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</si>
  <si>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</si>
  <si>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</si>
  <si>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</si>
  <si>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</si>
  <si>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</si>
  <si>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</si>
  <si>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</si>
  <si>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</si>
  <si>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</si>
  <si>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</si>
  <si>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</si>
  <si>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</si>
  <si>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</si>
  <si>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</si>
  <si>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</si>
  <si>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</si>
  <si>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</si>
  <si>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</si>
  <si>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</si>
  <si>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</si>
  <si>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</si>
  <si>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</si>
  <si>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</si>
  <si>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</si>
  <si>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</si>
  <si>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</si>
  <si>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</si>
  <si>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</si>
  <si>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</si>
  <si>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</si>
  <si>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</si>
  <si>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</si>
  <si>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</si>
  <si>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</si>
  <si>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</si>
  <si>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</si>
  <si>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</si>
  <si>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</si>
  <si>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</si>
  <si>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</si>
  <si>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</si>
  <si>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</si>
  <si>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</si>
  <si>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</si>
  <si>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</si>
  <si>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</si>
  <si>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</si>
  <si>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</si>
  <si>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</si>
  <si>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</si>
  <si>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</si>
  <si>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</si>
  <si>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</si>
  <si>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</si>
  <si>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</si>
  <si>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</si>
  <si>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</si>
  <si>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</si>
  <si>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</si>
  <si>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</si>
  <si>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</si>
  <si>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</si>
  <si>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</si>
  <si>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</si>
  <si>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</si>
  <si>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</si>
  <si>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</si>
  <si>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</si>
  <si>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</si>
  <si>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</si>
  <si>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</si>
  <si>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</si>
  <si>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</si>
  <si>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</si>
  <si>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</si>
  <si>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</si>
  <si>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</si>
  <si>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</si>
  <si>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</si>
  <si>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</si>
  <si>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</si>
  <si>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</si>
  <si>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</si>
  <si>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</si>
  <si>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</si>
  <si>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</si>
  <si>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</si>
  <si>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</si>
  <si>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</si>
  <si>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</si>
  <si>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</si>
  <si>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</si>
  <si>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</si>
  <si>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</si>
  <si>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</si>
  <si>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</si>
  <si>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</si>
  <si>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</si>
  <si>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</si>
  <si>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</si>
  <si>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</si>
  <si>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</si>
  <si>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</si>
  <si>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</si>
  <si>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</si>
  <si>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</si>
  <si>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</si>
  <si>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</si>
  <si>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</si>
  <si>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</si>
  <si>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</si>
  <si>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</si>
  <si>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</si>
  <si>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</si>
  <si>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</si>
  <si>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</si>
  <si>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</si>
  <si>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</si>
  <si>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</si>
  <si>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</si>
  <si>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</si>
  <si>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</si>
  <si>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</si>
  <si>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</si>
  <si>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</si>
  <si>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</si>
  <si>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</si>
  <si>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</si>
  <si>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</si>
  <si>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</si>
  <si>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</si>
  <si>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</si>
  <si>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</si>
  <si>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</si>
  <si>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</si>
  <si>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</si>
  <si>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</si>
  <si>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</si>
  <si>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</si>
  <si>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</si>
  <si>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</si>
  <si>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</si>
  <si>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</si>
  <si>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</si>
  <si>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</si>
  <si>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</si>
  <si>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</si>
  <si>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</si>
  <si>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</si>
  <si>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</si>
  <si>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</si>
  <si>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</si>
  <si>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</si>
  <si>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</si>
  <si>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</si>
  <si>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</si>
  <si>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</si>
  <si>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</si>
  <si>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</si>
  <si>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</si>
  <si>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</si>
  <si>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</si>
  <si>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</si>
  <si>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</si>
  <si>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</si>
  <si>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</si>
  <si>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</si>
  <si>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</si>
  <si>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</si>
  <si>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</si>
  <si>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</si>
  <si>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</si>
  <si>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</si>
  <si>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</si>
  <si>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</si>
  <si>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</si>
  <si>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</si>
  <si>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</si>
  <si>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</si>
  <si>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</si>
  <si>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</si>
  <si>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</si>
  <si>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</si>
  <si>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</si>
  <si>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</si>
  <si>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</si>
  <si>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</si>
  <si>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</si>
  <si>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</si>
  <si>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</si>
  <si>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</si>
  <si>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</si>
  <si>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</si>
  <si>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</si>
  <si>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</si>
  <si>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</si>
  <si>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</si>
  <si>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</si>
  <si>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</si>
  <si>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</si>
  <si>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</si>
  <si>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</si>
  <si>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</si>
  <si>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</si>
  <si>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</si>
  <si>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</si>
  <si>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</si>
  <si>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</si>
  <si>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</si>
  <si>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</si>
  <si>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</si>
  <si>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</si>
  <si>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</si>
  <si>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</si>
  <si>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</si>
  <si>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</si>
  <si>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</si>
  <si>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</si>
  <si>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</si>
  <si>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</si>
  <si>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</si>
  <si>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</si>
  <si>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</si>
  <si>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</si>
  <si>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</si>
  <si>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</si>
  <si>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</si>
  <si>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</si>
  <si>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</si>
  <si>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</si>
  <si>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</si>
  <si>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</si>
  <si>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</si>
  <si>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</si>
  <si>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</si>
  <si>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</si>
  <si>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</si>
  <si>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</si>
  <si>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</si>
  <si>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</si>
  <si>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</si>
  <si>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</si>
  <si>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</si>
  <si>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</si>
  <si>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</si>
  <si>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</si>
  <si>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</si>
  <si>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</si>
  <si>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</si>
  <si>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</si>
  <si>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</si>
  <si>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</si>
  <si>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</si>
  <si>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</si>
  <si>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</si>
  <si>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</si>
  <si>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</si>
  <si>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</si>
  <si>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</si>
  <si>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</si>
  <si>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</si>
  <si>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</si>
  <si>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</si>
  <si>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</si>
  <si>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</si>
  <si>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</si>
  <si>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</si>
  <si>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</si>
  <si>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</si>
  <si>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</si>
  <si>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</si>
  <si>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</si>
  <si>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</si>
  <si>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</si>
  <si>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</si>
  <si>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</si>
  <si>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</si>
  <si>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</si>
  <si>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</si>
  <si>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</si>
  <si>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</si>
  <si>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</si>
  <si>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</si>
  <si>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</si>
  <si>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</si>
  <si>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</si>
  <si>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</si>
  <si>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</si>
  <si>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</si>
  <si>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</si>
  <si>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</si>
  <si>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</si>
  <si>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</si>
  <si>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</si>
  <si>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</si>
  <si>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</si>
  <si>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</si>
  <si>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</si>
  <si>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</si>
  <si>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</si>
  <si>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</si>
  <si>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</si>
  <si>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</si>
  <si>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</si>
  <si>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</si>
  <si>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</si>
  <si>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</si>
  <si>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</si>
  <si>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</si>
  <si>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</si>
  <si>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</si>
  <si>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</si>
  <si>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</si>
  <si>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</si>
  <si>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</si>
  <si>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</si>
  <si>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</si>
  <si>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</si>
  <si>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</si>
  <si>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</si>
  <si>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</si>
  <si>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</si>
  <si>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</si>
  <si>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</si>
  <si>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</si>
  <si>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</si>
  <si>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</si>
  <si>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</si>
  <si>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</si>
  <si>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</si>
  <si>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</si>
  <si>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</si>
  <si>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</si>
  <si>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</si>
  <si>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</si>
  <si>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</si>
  <si>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</si>
  <si>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</si>
  <si>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</si>
  <si>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</si>
  <si>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</si>
  <si>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</si>
  <si>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</si>
  <si>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</si>
  <si>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</si>
  <si>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</si>
  <si>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</si>
  <si>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</si>
  <si>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</si>
  <si>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</si>
  <si>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</si>
  <si>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</si>
  <si>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</si>
  <si>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</si>
  <si>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</si>
  <si>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</si>
  <si>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</si>
  <si>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</si>
  <si>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</si>
  <si>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</si>
  <si>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</si>
  <si>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</si>
  <si>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</si>
  <si>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</si>
  <si>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</si>
  <si>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</si>
  <si>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</si>
  <si>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</si>
  <si>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</si>
  <si>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</si>
  <si>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</si>
  <si>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</si>
  <si>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</si>
  <si>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</si>
  <si>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</si>
  <si>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</si>
  <si>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</si>
  <si>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</si>
  <si>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</si>
  <si>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</si>
  <si>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</si>
  <si>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</si>
  <si>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</si>
  <si>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</si>
  <si>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</si>
  <si>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</si>
  <si>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</si>
  <si>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</si>
  <si>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</si>
  <si>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</si>
  <si>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</si>
  <si>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</si>
  <si>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</si>
  <si>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</si>
  <si>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</si>
  <si>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</si>
  <si>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</si>
  <si>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</si>
  <si>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</si>
  <si>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</si>
  <si>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</si>
  <si>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</si>
  <si>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</si>
  <si>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</si>
  <si>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</si>
  <si>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</si>
  <si>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</si>
  <si>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</si>
  <si>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</si>
  <si>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</si>
  <si>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</si>
  <si>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</si>
  <si>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</si>
  <si>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</si>
  <si>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</si>
  <si>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</si>
  <si>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</si>
  <si>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</si>
  <si>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</si>
  <si>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</si>
  <si>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</si>
  <si>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</si>
  <si>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</si>
  <si>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</si>
  <si>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</si>
  <si>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</si>
  <si>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</si>
  <si>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</si>
  <si>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</si>
  <si>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</si>
  <si>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</si>
  <si>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</si>
  <si>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</si>
  <si>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</si>
  <si>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</si>
  <si>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</si>
  <si>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</si>
  <si>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</si>
  <si>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</si>
  <si>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</si>
  <si>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</si>
  <si>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</si>
  <si>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</si>
  <si>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</si>
  <si>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</si>
  <si>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</si>
  <si>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</si>
  <si>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</si>
  <si>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</si>
  <si>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</si>
  <si>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</si>
  <si>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</si>
  <si>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</si>
  <si>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</si>
  <si>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</si>
  <si>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</si>
  <si>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</si>
  <si>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</si>
  <si>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</si>
  <si>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</si>
  <si>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</si>
  <si>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</si>
  <si>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</si>
  <si>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</si>
  <si>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</si>
  <si>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</si>
  <si>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</si>
  <si>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</si>
  <si>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</si>
  <si>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</si>
  <si>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</si>
  <si>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</si>
  <si>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</si>
  <si>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</si>
  <si>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</si>
  <si>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</si>
  <si>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</si>
  <si>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</si>
  <si>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</si>
  <si>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</si>
  <si>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</si>
  <si>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</si>
  <si>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</si>
  <si>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</si>
  <si>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</si>
  <si>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</si>
  <si>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</si>
  <si>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</si>
  <si>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</si>
  <si>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</si>
  <si>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</si>
  <si>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</si>
  <si>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</si>
  <si>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</si>
  <si>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</si>
  <si>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</si>
  <si>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</si>
  <si>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</si>
  <si>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</si>
  <si>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</si>
  <si>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</si>
  <si>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</si>
  <si>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</si>
  <si>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</si>
  <si>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</si>
  <si>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</si>
  <si>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</si>
  <si>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</si>
  <si>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</si>
  <si>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</si>
  <si>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</si>
  <si>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</si>
  <si>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</si>
  <si>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</si>
  <si>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</si>
  <si>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</si>
  <si>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</si>
  <si>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</si>
  <si>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</si>
  <si>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</si>
  <si>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</si>
  <si>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</si>
  <si>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</si>
  <si>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</si>
  <si>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</si>
  <si>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</si>
  <si>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</si>
  <si>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</si>
  <si>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</si>
  <si>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</si>
  <si>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</si>
  <si>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</si>
  <si>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</si>
  <si>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</si>
  <si>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</si>
  <si>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</si>
  <si>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</si>
  <si>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</si>
  <si>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</si>
  <si>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</si>
  <si>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</si>
  <si>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</si>
  <si>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</si>
  <si>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</si>
  <si>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</si>
  <si>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</si>
  <si>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</si>
  <si>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</si>
  <si>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</si>
  <si>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</si>
  <si>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</si>
  <si>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</si>
  <si>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</si>
  <si>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</si>
  <si>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</si>
  <si>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</si>
  <si>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</si>
  <si>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</si>
  <si>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</si>
  <si>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</si>
  <si>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</si>
  <si>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</si>
  <si>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</si>
  <si>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</si>
  <si>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</si>
  <si>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</si>
  <si>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</si>
  <si>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</si>
  <si>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</si>
  <si>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</si>
  <si>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</si>
  <si>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</si>
  <si>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</si>
  <si>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</si>
  <si>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</si>
  <si>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</si>
  <si>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</si>
  <si>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</si>
  <si>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</si>
  <si>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</si>
  <si>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</si>
  <si>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</si>
  <si>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</si>
  <si>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</si>
  <si>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</si>
  <si>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</si>
  <si>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</si>
  <si>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</si>
  <si>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</si>
  <si>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</si>
  <si>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</si>
  <si>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</si>
  <si>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</si>
  <si>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</si>
  <si>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</si>
  <si>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</si>
  <si>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</si>
  <si>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</si>
  <si>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</si>
  <si>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</si>
  <si>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</si>
  <si>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</si>
  <si>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</si>
  <si>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</si>
  <si>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</si>
  <si>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</si>
  <si>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</si>
  <si>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</si>
  <si>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</si>
  <si>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</si>
  <si>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</si>
  <si>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</si>
  <si>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</si>
  <si>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</si>
  <si>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</si>
  <si>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</si>
  <si>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</si>
  <si>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</si>
  <si>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</si>
  <si>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</si>
  <si>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</si>
  <si>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</si>
  <si>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</si>
  <si>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</si>
  <si>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</si>
  <si>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</si>
  <si>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</si>
  <si>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</si>
  <si>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</si>
  <si>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</si>
  <si>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</si>
  <si>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</si>
  <si>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</si>
  <si>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</si>
  <si>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</si>
  <si>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</si>
  <si>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</si>
  <si>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</si>
  <si>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</si>
  <si>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</si>
  <si>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</si>
  <si>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</si>
  <si>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</si>
  <si>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</si>
  <si>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</si>
  <si>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</si>
  <si>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</si>
  <si>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</si>
  <si>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</si>
  <si>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</si>
  <si>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</si>
  <si>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</si>
  <si>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</si>
  <si>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</si>
  <si>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</si>
  <si>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</si>
  <si>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</si>
  <si>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</si>
  <si>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</si>
  <si>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</si>
  <si>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</si>
  <si>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</si>
  <si>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</si>
  <si>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</si>
  <si>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</si>
  <si>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</si>
  <si>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</si>
  <si>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</si>
  <si>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</si>
  <si>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</si>
  <si>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</si>
  <si>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</si>
  <si>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</si>
  <si>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</si>
  <si>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</si>
  <si>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</si>
  <si>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</si>
  <si>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</si>
  <si>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</si>
  <si>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</si>
  <si>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</si>
  <si>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</si>
  <si>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</si>
  <si>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</si>
  <si>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</si>
  <si>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</si>
  <si>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</si>
  <si>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</si>
  <si>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</si>
  <si>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</si>
  <si>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</si>
  <si>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</si>
  <si>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</si>
  <si>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</si>
  <si>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</si>
  <si>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</si>
  <si>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</si>
  <si>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</si>
  <si>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</si>
  <si>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</si>
  <si>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</si>
  <si>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</si>
  <si>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</si>
  <si>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</si>
  <si>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</si>
  <si>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</si>
  <si>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</si>
  <si>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</si>
  <si>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</si>
  <si>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</si>
  <si>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</si>
  <si>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</si>
  <si>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</si>
  <si>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</si>
  <si>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</si>
  <si>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</si>
  <si>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</si>
  <si>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</si>
  <si>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</si>
  <si>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</si>
  <si>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</si>
  <si>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</si>
  <si>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</si>
  <si>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</si>
  <si>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</si>
  <si>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</si>
  <si>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</si>
  <si>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</si>
  <si>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</si>
  <si>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</si>
  <si>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</si>
  <si>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</si>
  <si>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</si>
  <si>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</si>
  <si>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</si>
  <si>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</si>
  <si>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</si>
  <si>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</si>
  <si>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</si>
  <si>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</si>
  <si>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</si>
  <si>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</si>
  <si>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</si>
  <si>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</si>
  <si>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</si>
  <si>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</si>
  <si>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</si>
  <si>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</si>
  <si>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</si>
  <si>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</si>
  <si>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</si>
  <si>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</si>
  <si>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</si>
  <si>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</si>
  <si>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</si>
  <si>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</si>
  <si>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</si>
  <si>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</si>
  <si>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</si>
  <si>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</si>
  <si>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</si>
  <si>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</si>
  <si>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</si>
  <si>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</si>
  <si>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</si>
  <si>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</si>
  <si>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</si>
  <si>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</si>
  <si>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</si>
  <si>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</si>
  <si>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</si>
  <si>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</si>
  <si>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</si>
  <si>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</si>
  <si>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</si>
  <si>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</si>
  <si>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</si>
  <si>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</si>
  <si>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</si>
  <si>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</si>
  <si>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</si>
  <si>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</si>
  <si>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</si>
  <si>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</si>
  <si>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</si>
  <si>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</si>
  <si>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</si>
  <si>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</si>
  <si>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</si>
  <si>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</si>
  <si>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</si>
  <si>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</si>
  <si>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</si>
  <si>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</si>
  <si>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</si>
  <si>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</si>
  <si>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</si>
  <si>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</si>
  <si>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</si>
  <si>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</si>
  <si>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</si>
  <si>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</si>
  <si>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</si>
  <si>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</si>
  <si>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</si>
  <si>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</si>
  <si>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</si>
  <si>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</si>
  <si>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</si>
  <si>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</si>
  <si>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</si>
  <si>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</si>
  <si>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</si>
  <si>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</si>
  <si>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</si>
  <si>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</si>
  <si>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</si>
  <si>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</si>
  <si>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</si>
  <si>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</si>
  <si>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</si>
  <si>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</si>
  <si>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</si>
  <si>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</si>
  <si>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</si>
  <si>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</si>
  <si>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</si>
  <si>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</si>
  <si>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</si>
  <si>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</si>
  <si>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</si>
  <si>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</si>
  <si>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</si>
  <si>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</si>
  <si>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</si>
  <si>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</si>
  <si>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</si>
  <si>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</si>
  <si>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</si>
  <si>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</si>
  <si>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</si>
  <si>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</si>
  <si>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</si>
  <si>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</si>
  <si>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</si>
  <si>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</si>
  <si>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</si>
  <si>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</si>
  <si>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</si>
  <si>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</si>
  <si>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</si>
  <si>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</si>
  <si>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</si>
  <si>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</si>
  <si>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</si>
  <si>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</si>
  <si>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</si>
  <si>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</si>
  <si>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</si>
  <si>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</si>
  <si>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</si>
  <si>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</si>
  <si>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</si>
  <si>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</si>
  <si>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</si>
  <si>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</si>
  <si>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</si>
  <si>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</si>
  <si>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</si>
  <si>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</si>
  <si>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</si>
  <si>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</si>
  <si>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</si>
  <si>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</si>
  <si>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</si>
  <si>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</si>
  <si>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</si>
  <si>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</si>
  <si>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</si>
  <si>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</si>
  <si>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</si>
  <si>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</si>
  <si>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</si>
  <si>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</si>
  <si>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</si>
  <si>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</si>
  <si>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</si>
  <si>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</si>
  <si>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</si>
  <si>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</si>
  <si>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</si>
  <si>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</si>
  <si>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</si>
  <si>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</si>
  <si>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</si>
  <si>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</si>
  <si>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</si>
  <si>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</si>
  <si>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</si>
  <si>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</si>
  <si>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</si>
  <si>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</si>
  <si>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</si>
  <si>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</si>
  <si>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</si>
  <si>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</si>
  <si>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</si>
  <si>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</si>
  <si>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</si>
  <si>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</si>
  <si>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</si>
  <si>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</si>
  <si>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</si>
  <si>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</si>
  <si>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</si>
  <si>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</si>
  <si>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</si>
  <si>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</si>
  <si>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</si>
  <si>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</si>
  <si>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</si>
  <si>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</si>
  <si>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</si>
  <si>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</si>
  <si>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</si>
  <si>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</si>
  <si>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</si>
  <si>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</si>
  <si>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</si>
  <si>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</si>
  <si>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</si>
  <si>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</si>
  <si>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</si>
  <si>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</si>
  <si>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</si>
  <si>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</si>
  <si>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</si>
  <si>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</si>
  <si>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</si>
  <si>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</si>
  <si>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</si>
  <si>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</si>
  <si>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</si>
  <si>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</si>
  <si>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</si>
  <si>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</si>
  <si>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</si>
  <si>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</si>
  <si>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</si>
  <si>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</si>
  <si>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</si>
  <si>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</si>
  <si>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</si>
  <si>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</si>
  <si>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</si>
  <si>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</si>
  <si>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</si>
  <si>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</si>
  <si>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</si>
  <si>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</si>
  <si>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</si>
  <si>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</si>
  <si>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</si>
  <si>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</si>
  <si>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</si>
  <si>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</si>
  <si>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</si>
  <si>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</si>
  <si>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</si>
  <si>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</si>
  <si>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</si>
  <si>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</si>
  <si>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</si>
  <si>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</si>
  <si>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</si>
  <si>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</si>
  <si>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</si>
  <si>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</si>
  <si>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</si>
  <si>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</si>
  <si>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</si>
  <si>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</si>
  <si>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</si>
  <si>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</si>
  <si>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</si>
  <si>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</si>
  <si>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</si>
  <si>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</si>
  <si>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</si>
  <si>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</si>
  <si>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</si>
  <si>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</si>
  <si>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</si>
  <si>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</si>
  <si>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</si>
  <si>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</si>
  <si>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</si>
  <si>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</si>
  <si>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</si>
  <si>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</si>
  <si>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</si>
  <si>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</si>
  <si>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</si>
  <si>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</si>
  <si>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</si>
  <si>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</si>
  <si>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</si>
  <si>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</si>
  <si>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</si>
  <si>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</si>
  <si>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</si>
  <si>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</si>
  <si>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</si>
  <si>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</si>
  <si>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</si>
  <si>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</si>
  <si>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</si>
  <si>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</si>
  <si>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</si>
  <si>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</si>
  <si>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</si>
  <si>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</si>
  <si>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</si>
  <si>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</si>
  <si>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</si>
  <si>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</si>
  <si>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</si>
  <si>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</si>
  <si>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</si>
  <si>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</si>
  <si>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</si>
  <si>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</si>
  <si>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</si>
  <si>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</si>
  <si>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</si>
  <si>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</si>
  <si>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</si>
  <si>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</si>
  <si>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</si>
  <si>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</si>
  <si>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</si>
  <si>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</si>
  <si>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</si>
  <si>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</si>
  <si>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</si>
  <si>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</si>
  <si>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</si>
  <si>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</si>
  <si>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</si>
  <si>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</si>
  <si>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</si>
  <si>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</si>
  <si>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</si>
  <si>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</si>
  <si>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</si>
  <si>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</si>
  <si>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</si>
  <si>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</si>
  <si>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</si>
  <si>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</si>
  <si>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</si>
  <si>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</si>
  <si>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</si>
  <si>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</si>
  <si>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</si>
  <si>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</si>
  <si>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</si>
  <si>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</si>
  <si>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</si>
  <si>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</si>
  <si>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</si>
  <si>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</si>
  <si>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</si>
  <si>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</si>
  <si>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</si>
  <si>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</si>
  <si>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</si>
  <si>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</si>
  <si>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</si>
  <si>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</si>
  <si>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</si>
  <si>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</si>
  <si>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</si>
  <si>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</si>
  <si>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</si>
  <si>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</si>
  <si>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</si>
  <si>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</si>
  <si>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</si>
  <si>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</si>
  <si>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</si>
  <si>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</si>
  <si>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</si>
  <si>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</si>
  <si>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</si>
  <si>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</si>
  <si>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</si>
  <si>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</si>
  <si>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</si>
  <si>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</si>
  <si>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</si>
  <si>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</si>
  <si>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</si>
  <si>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</si>
  <si>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</si>
  <si>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</si>
  <si>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</si>
  <si>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</si>
  <si>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</si>
  <si>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</si>
  <si>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</si>
  <si>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</si>
  <si>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</si>
  <si>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</si>
  <si>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</si>
  <si>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</si>
  <si>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</si>
  <si>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</si>
  <si>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</si>
  <si>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</si>
  <si>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</si>
  <si>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</si>
  <si>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</si>
  <si>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</si>
  <si>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</si>
  <si>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</si>
  <si>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</si>
  <si>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</si>
  <si>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</si>
  <si>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</si>
  <si>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</si>
  <si>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</si>
  <si>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</si>
  <si>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</si>
  <si>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</si>
  <si>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</si>
  <si>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</si>
  <si>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</si>
  <si>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</si>
  <si>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</si>
  <si>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</si>
  <si>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</si>
  <si>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</si>
  <si>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</si>
  <si>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</si>
  <si>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</si>
  <si>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</si>
  <si>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</si>
  <si>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</si>
  <si>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</si>
  <si>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</si>
  <si>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</si>
  <si>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</si>
  <si>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</si>
  <si>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</si>
  <si>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</si>
  <si>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</si>
  <si>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</si>
  <si>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</si>
  <si>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</si>
  <si>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</si>
  <si>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</si>
  <si>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</si>
  <si>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</si>
  <si>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</si>
  <si>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</si>
  <si>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</si>
  <si>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</si>
  <si>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</si>
  <si>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</si>
  <si>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</si>
  <si>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</si>
  <si>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</si>
  <si>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</si>
  <si>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</si>
  <si>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</si>
  <si>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</si>
  <si>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</si>
  <si>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</si>
  <si>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</si>
  <si>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</si>
  <si>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</si>
  <si>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</si>
  <si>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</si>
  <si>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</si>
  <si>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</si>
  <si>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</si>
  <si>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</si>
  <si>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</si>
  <si>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</si>
  <si>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</si>
  <si>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</si>
  <si>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</si>
  <si>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</si>
  <si>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</si>
  <si>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</si>
  <si>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</si>
  <si>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</si>
  <si>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</si>
  <si>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</si>
  <si>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</si>
  <si>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</si>
  <si>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</si>
  <si>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</si>
  <si>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</si>
  <si>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</si>
  <si>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</si>
  <si>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</si>
  <si>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</si>
  <si>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</si>
  <si>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</si>
  <si>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</si>
  <si>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</si>
  <si>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</si>
  <si>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</si>
  <si>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</si>
  <si>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</si>
  <si>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</si>
  <si>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</si>
  <si>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</si>
  <si>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</si>
  <si>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</si>
  <si>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</si>
  <si>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</si>
  <si>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</si>
  <si>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</si>
  <si>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</si>
  <si>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</si>
  <si>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</si>
  <si>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</si>
  <si>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</si>
  <si>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</si>
  <si>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</si>
  <si>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</si>
  <si>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</si>
  <si>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</si>
  <si>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</si>
  <si>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</si>
  <si>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</si>
  <si>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</si>
  <si>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</si>
  <si>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</si>
  <si>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</si>
  <si>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</si>
  <si>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</si>
  <si>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</si>
  <si>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</si>
  <si>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</si>
  <si>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</si>
  <si>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</si>
  <si>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</si>
  <si>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</si>
  <si>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</si>
  <si>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</si>
  <si>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</si>
  <si>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</si>
  <si>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</si>
  <si>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</si>
  <si>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</si>
  <si>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</si>
  <si>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</si>
  <si>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</si>
  <si>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</si>
  <si>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</si>
  <si>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</si>
  <si>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</si>
  <si>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</si>
  <si>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</si>
  <si>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</si>
  <si>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</si>
  <si>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</si>
  <si>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</si>
  <si>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</si>
  <si>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</si>
  <si>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</si>
  <si>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</si>
  <si>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</si>
  <si>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</si>
  <si>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</si>
  <si>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</si>
  <si>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</si>
  <si>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</si>
  <si>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</si>
  <si>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</si>
  <si>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</si>
  <si>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</si>
  <si>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</si>
  <si>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</si>
  <si>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</si>
  <si>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</si>
  <si>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</si>
  <si>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</si>
  <si>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</si>
  <si>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</si>
  <si>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</si>
  <si>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</si>
  <si>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</si>
  <si>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</si>
  <si>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</si>
  <si>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</si>
  <si>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</si>
  <si>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</si>
  <si>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</si>
  <si>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</si>
  <si>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</si>
  <si>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</si>
  <si>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</si>
  <si>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</si>
  <si>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</si>
  <si>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</si>
  <si>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</si>
  <si>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</si>
  <si>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</si>
  <si>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</si>
  <si>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</si>
  <si>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</si>
  <si>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</si>
  <si>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</si>
  <si>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</si>
  <si>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</si>
  <si>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</si>
  <si>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</si>
  <si>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</si>
  <si>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</si>
  <si>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</si>
  <si>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</si>
  <si>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</si>
  <si>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</si>
  <si>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</si>
  <si>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</si>
  <si>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</si>
  <si>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</si>
  <si>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</si>
  <si>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</si>
  <si>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</si>
  <si>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</si>
  <si>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</si>
  <si>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</si>
  <si>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</si>
  <si>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</si>
  <si>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</si>
  <si>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</si>
  <si>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</si>
  <si>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</si>
  <si>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</si>
  <si>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</si>
  <si>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</si>
  <si>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</si>
  <si>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</si>
  <si>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</si>
  <si>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</si>
  <si>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</si>
  <si>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</si>
  <si>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</si>
  <si>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</si>
  <si>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</si>
  <si>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</si>
  <si>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</si>
  <si>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</si>
  <si>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</si>
  <si>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</si>
  <si>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</si>
  <si>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</si>
  <si>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</si>
  <si>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</si>
  <si>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</si>
  <si>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</si>
  <si>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</si>
  <si>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</si>
  <si>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</si>
  <si>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</si>
  <si>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</si>
  <si>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</si>
  <si>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</si>
  <si>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</si>
  <si>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</si>
  <si>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</si>
  <si>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</si>
  <si>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</si>
  <si>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</si>
  <si>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</si>
  <si>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</si>
  <si>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</si>
  <si>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</si>
  <si>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</si>
  <si>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</si>
  <si>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</si>
  <si>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</si>
  <si>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</si>
  <si>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</si>
  <si>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</si>
  <si>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</si>
  <si>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</si>
  <si>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</si>
  <si>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</si>
  <si>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</si>
  <si>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</si>
  <si>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</si>
  <si>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</si>
  <si>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</si>
  <si>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</si>
  <si>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</si>
  <si>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</si>
  <si>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</si>
  <si>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</si>
  <si>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</si>
  <si>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</si>
  <si>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</si>
  <si>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</si>
  <si>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</si>
  <si>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</si>
  <si>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</si>
  <si>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</si>
  <si>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</si>
  <si>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</si>
  <si>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</si>
  <si>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</si>
  <si>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</si>
  <si>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</si>
  <si>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</si>
  <si>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</si>
  <si>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</si>
  <si>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</si>
  <si>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</si>
  <si>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</si>
  <si>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</si>
  <si>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</si>
  <si>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</si>
  <si>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</si>
  <si>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</si>
  <si>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</si>
  <si>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</si>
  <si>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</si>
  <si>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</si>
  <si>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</si>
  <si>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</si>
  <si>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</si>
  <si>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</si>
  <si>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</si>
  <si>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</si>
  <si>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</si>
  <si>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</si>
  <si>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</si>
  <si>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</si>
  <si>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</si>
  <si>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</si>
  <si>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</si>
  <si>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</si>
  <si>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</si>
  <si>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</si>
  <si>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</si>
  <si>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</si>
  <si>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</si>
  <si>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</si>
  <si>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</si>
  <si>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</si>
  <si>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</si>
  <si>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</si>
  <si>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</si>
  <si>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</si>
  <si>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</si>
  <si>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</si>
  <si>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</si>
  <si>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</si>
  <si>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</si>
  <si>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</si>
  <si>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</si>
  <si>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</si>
  <si>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</si>
  <si>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</si>
  <si>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</si>
  <si>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</si>
  <si>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</si>
  <si>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</si>
  <si>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</si>
  <si>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</si>
  <si>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</si>
  <si>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</si>
  <si>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</si>
  <si>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</si>
  <si>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</si>
  <si>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</si>
  <si>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</si>
  <si>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</si>
  <si>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</si>
  <si>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</si>
  <si>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</si>
  <si>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</si>
  <si>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</si>
  <si>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</si>
  <si>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</si>
  <si>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</si>
  <si>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</si>
  <si>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</si>
  <si>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</si>
  <si>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</si>
  <si>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</si>
  <si>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</si>
  <si>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</si>
  <si>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</si>
  <si>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</si>
  <si>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</si>
  <si>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</si>
  <si>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</si>
  <si>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</si>
  <si>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</si>
  <si>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</si>
  <si>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</si>
  <si>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</si>
  <si>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</si>
  <si>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</si>
  <si>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</si>
  <si>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</si>
  <si>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</si>
  <si>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</si>
  <si>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</si>
  <si>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</si>
  <si>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</si>
  <si>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</si>
  <si>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</si>
  <si>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</si>
  <si>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</si>
  <si>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</si>
  <si>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</si>
  <si>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</si>
  <si>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</si>
  <si>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</si>
  <si>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</si>
  <si>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</si>
  <si>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</si>
  <si>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</si>
  <si>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</si>
  <si>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</si>
  <si>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</si>
  <si>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</si>
  <si>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</si>
  <si>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</si>
  <si>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</si>
  <si>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</si>
  <si>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</si>
  <si>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</si>
  <si>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</si>
  <si>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</si>
  <si>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</si>
  <si>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</si>
  <si>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</si>
  <si>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</si>
  <si>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</si>
  <si>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</si>
  <si>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</si>
  <si>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</si>
  <si>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</si>
  <si>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</si>
  <si>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</si>
  <si>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</si>
  <si>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</si>
  <si>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</si>
  <si>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</si>
  <si>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</si>
  <si>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</si>
  <si>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</si>
  <si>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</si>
  <si>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</si>
  <si>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</si>
  <si>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</si>
  <si>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</si>
  <si>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</si>
  <si>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</si>
  <si>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</si>
  <si>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</si>
  <si>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</si>
  <si>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</si>
  <si>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</si>
  <si>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</si>
  <si>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</si>
  <si>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</si>
  <si>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</si>
  <si>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</si>
  <si>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</si>
  <si>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</si>
  <si>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</si>
  <si>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</si>
  <si>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</si>
  <si>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</si>
  <si>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</si>
  <si>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</si>
  <si>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</si>
  <si>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</si>
  <si>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</si>
  <si>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</si>
  <si>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</si>
  <si>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</si>
  <si>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</si>
  <si>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</si>
  <si>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</si>
  <si>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</si>
  <si>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</si>
  <si>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</si>
  <si>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</si>
  <si>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</si>
  <si>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</si>
  <si>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</si>
  <si>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</si>
  <si>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</si>
  <si>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</si>
  <si>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</si>
  <si>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</si>
  <si>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</si>
  <si>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</si>
  <si>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</si>
  <si>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</si>
  <si>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</si>
  <si>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</si>
  <si>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</si>
  <si>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</si>
  <si>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</si>
  <si>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</si>
  <si>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</si>
  <si>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</si>
  <si>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</si>
  <si>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</si>
  <si>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</si>
  <si>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</si>
  <si>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</si>
  <si>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</si>
  <si>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</si>
  <si>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</si>
  <si>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</si>
  <si>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</si>
  <si>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</si>
  <si>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</si>
  <si>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</si>
  <si>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</si>
  <si>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</si>
  <si>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</si>
  <si>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</si>
  <si>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</si>
  <si>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</si>
  <si>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</si>
  <si>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</si>
  <si>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</si>
  <si>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</si>
  <si>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</si>
  <si>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</si>
  <si>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</si>
  <si>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</si>
  <si>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</si>
  <si>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</si>
  <si>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</si>
  <si>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</si>
  <si>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</si>
  <si>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</si>
  <si>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</si>
  <si>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</si>
  <si>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</si>
  <si>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</si>
  <si>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</si>
  <si>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</si>
  <si>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</si>
  <si>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</si>
  <si>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</si>
  <si>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</si>
  <si>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</si>
  <si>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</si>
  <si>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</si>
  <si>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</si>
  <si>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</si>
  <si>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</si>
  <si>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</si>
  <si>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</si>
  <si>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</si>
  <si>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</si>
  <si>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</si>
  <si>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</si>
  <si>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</si>
  <si>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</si>
  <si>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</si>
  <si>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</si>
  <si>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</si>
  <si>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</si>
  <si>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</si>
  <si>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</si>
  <si>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</si>
  <si>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</si>
  <si>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</si>
  <si>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</si>
  <si>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</si>
  <si>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</si>
  <si>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</si>
  <si>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</si>
  <si>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</si>
  <si>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</si>
  <si>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</si>
  <si>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</si>
  <si>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</si>
  <si>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</si>
  <si>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</si>
  <si>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</si>
  <si>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</si>
  <si>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</si>
  <si>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</si>
  <si>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</si>
  <si>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</si>
  <si>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</si>
  <si>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</si>
  <si>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</si>
  <si>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</si>
  <si>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</si>
  <si>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</si>
  <si>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</si>
  <si>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</si>
  <si>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</si>
  <si>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</si>
  <si>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</si>
  <si>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</si>
  <si>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</si>
  <si>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</si>
  <si>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</si>
  <si>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</si>
  <si>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</si>
  <si>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</si>
  <si>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</si>
  <si>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</si>
  <si>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</si>
  <si>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</si>
  <si>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</si>
  <si>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</si>
  <si>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</si>
  <si>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</si>
  <si>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</si>
  <si>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</si>
  <si>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</si>
  <si>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</si>
  <si>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</si>
  <si>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</si>
  <si>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</si>
  <si>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</si>
  <si>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</si>
  <si>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</si>
  <si>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</si>
  <si>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</si>
  <si>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</si>
  <si>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</si>
  <si>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</si>
  <si>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</si>
  <si>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</si>
  <si>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</si>
  <si>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</si>
  <si>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</si>
  <si>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</si>
  <si>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</si>
  <si>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</si>
  <si>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</si>
  <si>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</si>
  <si>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</si>
  <si>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</si>
  <si>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</si>
  <si>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</si>
  <si>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</si>
  <si>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</si>
  <si>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</si>
  <si>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</si>
  <si>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</si>
  <si>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</si>
  <si>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</si>
  <si>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</si>
  <si>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</si>
  <si>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</si>
  <si>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</si>
  <si>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</si>
  <si>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</si>
  <si>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</si>
  <si>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</si>
  <si>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</si>
  <si>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</si>
  <si>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</si>
  <si>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</si>
  <si>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</si>
  <si>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</si>
  <si>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</si>
  <si>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</si>
  <si>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</si>
  <si>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</si>
  <si>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</si>
  <si>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</si>
  <si>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</si>
  <si>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</si>
  <si>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</si>
  <si>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</si>
  <si>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</si>
  <si>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</si>
  <si>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</si>
  <si>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</si>
  <si>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</si>
  <si>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</si>
  <si>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</si>
  <si>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</si>
  <si>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</si>
  <si>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</si>
  <si>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</si>
  <si>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</si>
  <si>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</si>
  <si>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</si>
  <si>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</si>
  <si>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</si>
  <si>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</si>
  <si>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</si>
  <si>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</si>
  <si>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</si>
  <si>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</si>
  <si>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</si>
  <si>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</si>
  <si>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</si>
  <si>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</si>
  <si>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</si>
  <si>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</si>
  <si>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</si>
  <si>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</si>
  <si>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</si>
  <si>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</si>
  <si>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</si>
  <si>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</si>
  <si>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</si>
  <si>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</si>
  <si>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</si>
  <si>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</si>
  <si>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</si>
  <si>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</si>
  <si>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</si>
  <si>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</si>
  <si>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</si>
  <si>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</si>
  <si>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</si>
  <si>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</si>
  <si>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</si>
  <si>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</si>
  <si>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</si>
  <si>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</si>
  <si>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</si>
  <si>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</si>
  <si>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</si>
  <si>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</si>
  <si>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</si>
  <si>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</si>
  <si>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</si>
  <si>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</si>
  <si>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</si>
  <si>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</si>
  <si>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</si>
  <si>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</si>
  <si>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</si>
  <si>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</si>
  <si>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</si>
  <si>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</si>
  <si>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</si>
  <si>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</si>
  <si>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</si>
  <si>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</si>
  <si>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</si>
  <si>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</si>
  <si>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</si>
  <si>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</si>
  <si>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</si>
  <si>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</si>
  <si>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</si>
  <si>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</si>
  <si>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</si>
  <si>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</si>
  <si>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</si>
  <si>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</si>
  <si>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</si>
  <si>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</si>
  <si>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</si>
  <si>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</si>
  <si>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</si>
  <si>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</si>
  <si>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</si>
  <si>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</si>
  <si>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</si>
  <si>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</si>
  <si>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</si>
  <si>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</si>
  <si>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</si>
  <si>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</si>
  <si>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</si>
  <si>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</si>
  <si>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</si>
  <si>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</si>
  <si>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</si>
  <si>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</si>
  <si>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</si>
  <si>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</si>
  <si>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</si>
  <si>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</si>
  <si>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</si>
  <si>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</si>
  <si>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</si>
  <si>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</si>
  <si>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</si>
  <si>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</si>
  <si>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</si>
  <si>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</si>
  <si>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</si>
  <si>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</si>
  <si>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</si>
  <si>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</si>
  <si>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</si>
  <si>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</si>
  <si>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</si>
  <si>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</si>
  <si>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</si>
  <si>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</si>
  <si>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</si>
  <si>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</si>
  <si>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</si>
  <si>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</si>
  <si>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</si>
  <si>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</si>
  <si>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</si>
  <si>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</si>
  <si>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</si>
  <si>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</si>
  <si>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</si>
  <si>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</si>
  <si>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</si>
  <si>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</si>
  <si>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</si>
  <si>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</si>
  <si>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</si>
  <si>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</si>
  <si>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</si>
  <si>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</si>
  <si>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</si>
  <si>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</si>
  <si>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</si>
  <si>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</si>
  <si>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</si>
  <si>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</si>
  <si>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</si>
  <si>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</si>
  <si>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</si>
  <si>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</si>
  <si>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</si>
  <si>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</si>
  <si>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</si>
  <si>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</si>
  <si>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</si>
  <si>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</si>
  <si>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</si>
  <si>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</si>
  <si>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</si>
  <si>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</si>
  <si>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</si>
  <si>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</si>
  <si>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</si>
  <si>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</si>
  <si>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</si>
  <si>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</si>
  <si>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</si>
  <si>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</si>
  <si>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</si>
  <si>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</si>
  <si>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</si>
  <si>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</si>
  <si>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</si>
  <si>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</si>
  <si>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</si>
  <si>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</si>
  <si>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</si>
  <si>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</si>
  <si>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</si>
  <si>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</si>
  <si>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</si>
  <si>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</si>
  <si>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</si>
  <si>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</si>
  <si>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</si>
  <si>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</si>
  <si>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</si>
  <si>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</si>
  <si>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</si>
  <si>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</si>
  <si>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</si>
  <si>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</si>
  <si>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</si>
  <si>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</si>
  <si>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</si>
  <si>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</si>
  <si>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</si>
  <si>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</si>
  <si>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</si>
  <si>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</si>
  <si>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</si>
  <si>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</si>
  <si>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</si>
  <si>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</si>
  <si>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</si>
  <si>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</si>
  <si>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</si>
  <si>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</si>
  <si>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</si>
  <si>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</si>
  <si>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</si>
  <si>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</si>
  <si>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</si>
  <si>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</si>
  <si>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</si>
  <si>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</si>
  <si>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</si>
  <si>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</si>
  <si>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</si>
  <si>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</si>
  <si>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</si>
  <si>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</si>
  <si>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</si>
  <si>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</si>
  <si>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</si>
  <si>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</si>
  <si>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</si>
  <si>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</si>
  <si>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</si>
  <si>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</si>
  <si>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</si>
  <si>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</si>
  <si>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</si>
  <si>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</si>
  <si>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</si>
  <si>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</si>
  <si>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</si>
  <si>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</si>
  <si>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</si>
  <si>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</si>
  <si>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</si>
  <si>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</si>
  <si>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</si>
  <si>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</si>
  <si>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</si>
  <si>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</si>
  <si>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</si>
  <si>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</si>
  <si>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</si>
  <si>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</si>
  <si>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</si>
  <si>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</si>
  <si>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</si>
  <si>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</si>
  <si>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</si>
  <si>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</si>
  <si>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</si>
  <si>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</si>
  <si>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</si>
  <si>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</si>
  <si>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</si>
  <si>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</si>
  <si>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</si>
  <si>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</si>
  <si>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</si>
  <si>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</si>
  <si>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</si>
  <si>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</si>
  <si>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</si>
  <si>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</si>
  <si>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</si>
  <si>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</si>
  <si>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</si>
  <si>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</si>
  <si>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</si>
  <si>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</si>
  <si>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</si>
  <si>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</si>
  <si>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</si>
  <si>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</si>
  <si>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</si>
  <si>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</si>
  <si>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</si>
  <si>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</si>
  <si>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</si>
  <si>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</si>
  <si>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</si>
  <si>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</si>
  <si>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</si>
  <si>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</si>
  <si>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</si>
  <si>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</si>
  <si>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</si>
  <si>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</si>
  <si>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</si>
  <si>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</si>
  <si>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</si>
  <si>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</si>
  <si>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</si>
  <si>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</si>
  <si>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</si>
  <si>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</si>
  <si>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</si>
  <si>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</si>
  <si>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</si>
  <si>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</si>
  <si>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</si>
  <si>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</si>
  <si>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</si>
  <si>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</si>
  <si>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</si>
  <si>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</si>
  <si>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</si>
  <si>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</si>
  <si>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</si>
  <si>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</si>
  <si>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</si>
  <si>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</si>
  <si>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</si>
  <si>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</si>
  <si>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</si>
  <si>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</si>
  <si>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</si>
  <si>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</si>
  <si>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</si>
  <si>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</si>
  <si>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</si>
  <si>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</si>
  <si>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</si>
  <si>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</si>
  <si>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</si>
  <si>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</si>
  <si>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</si>
  <si>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</si>
  <si>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</si>
  <si>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</si>
  <si>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</si>
  <si>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</si>
  <si>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</si>
  <si>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</si>
  <si>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</si>
  <si>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</si>
  <si>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</si>
  <si>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</si>
  <si>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</si>
  <si>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</si>
  <si>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</si>
  <si>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</si>
  <si>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</si>
  <si>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</si>
  <si>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</si>
  <si>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</si>
  <si>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</si>
  <si>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</si>
  <si>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</si>
  <si>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</si>
  <si>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</si>
  <si>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</si>
  <si>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</si>
  <si>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</si>
  <si>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</si>
  <si>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</si>
  <si>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</si>
  <si>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</si>
  <si>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</si>
  <si>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</si>
  <si>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</si>
  <si>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</si>
  <si>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</si>
  <si>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</si>
  <si>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</si>
  <si>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</si>
  <si>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</si>
  <si>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</si>
  <si>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</si>
  <si>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</si>
  <si>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</si>
  <si>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</si>
  <si>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</si>
  <si>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</si>
  <si>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</si>
  <si>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</si>
  <si>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</si>
  <si>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</si>
  <si>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</si>
  <si>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</si>
  <si>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</si>
  <si>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</si>
  <si>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</si>
  <si>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</si>
  <si>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</si>
  <si>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</si>
  <si>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</si>
  <si>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</si>
  <si>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</si>
  <si>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</si>
  <si>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</si>
  <si>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</si>
  <si>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</si>
  <si>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</si>
  <si>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</si>
  <si>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</si>
  <si>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</si>
  <si>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</si>
  <si>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</si>
  <si>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</si>
  <si>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</si>
  <si>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</si>
  <si>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</si>
  <si>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</si>
  <si>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</si>
  <si>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</si>
  <si>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</si>
  <si>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</si>
  <si>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</si>
  <si>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</si>
  <si>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</si>
  <si>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</si>
  <si>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</si>
  <si>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</si>
  <si>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</si>
  <si>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</si>
  <si>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</si>
  <si>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</si>
  <si>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</si>
  <si>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</si>
  <si>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</si>
  <si>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</si>
  <si>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</si>
  <si>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</si>
  <si>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</si>
  <si>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</si>
  <si>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</si>
  <si>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</si>
  <si>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</si>
  <si>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</si>
  <si>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</si>
  <si>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</si>
  <si>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</si>
  <si>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</si>
  <si>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</si>
  <si>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</si>
  <si>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</si>
  <si>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</si>
  <si>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</si>
  <si>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</si>
  <si>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</si>
  <si>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</si>
  <si>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</si>
  <si>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</si>
  <si>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</si>
  <si>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</si>
  <si>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</si>
  <si>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</si>
  <si>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</si>
  <si>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</si>
  <si>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</si>
  <si>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</si>
  <si>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</si>
  <si>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</si>
  <si>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</si>
  <si>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</si>
  <si>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</si>
  <si>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</si>
  <si>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</si>
  <si>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</si>
  <si>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</si>
  <si>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</si>
  <si>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</si>
  <si>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</si>
  <si>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</si>
  <si>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</si>
  <si>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</si>
  <si>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</si>
  <si>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</si>
  <si>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</si>
  <si>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</si>
  <si>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</si>
  <si>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</si>
  <si>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</si>
  <si>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</si>
  <si>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</si>
  <si>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</si>
  <si>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</si>
  <si>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</si>
  <si>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</si>
  <si>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</si>
  <si>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</si>
  <si>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</si>
  <si>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</si>
  <si>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</si>
  <si>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</si>
  <si>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</si>
  <si>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</si>
  <si>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</si>
  <si>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</si>
  <si>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</si>
  <si>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</si>
  <si>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</si>
  <si>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</si>
  <si>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</si>
  <si>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</si>
  <si>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</si>
  <si>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</si>
  <si>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</si>
  <si>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</si>
  <si>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</si>
  <si>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</si>
  <si>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</si>
  <si>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</si>
  <si>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</si>
  <si>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</si>
  <si>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</si>
  <si>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</si>
  <si>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</si>
  <si>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</si>
  <si>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</si>
  <si>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</si>
  <si>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</si>
  <si>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</si>
  <si>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</si>
  <si>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</si>
  <si>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</si>
  <si>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</si>
  <si>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</si>
  <si>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</si>
  <si>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</si>
  <si>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</si>
  <si>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</si>
  <si>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</si>
  <si>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</si>
  <si>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</si>
  <si>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</si>
  <si>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</si>
  <si>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</si>
  <si>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</si>
  <si>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</si>
  <si>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</si>
  <si>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</si>
  <si>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</si>
  <si>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</si>
  <si>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</si>
  <si>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</si>
  <si>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</si>
  <si>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</si>
  <si>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</si>
  <si>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</si>
  <si>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</si>
  <si>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</si>
  <si>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</si>
  <si>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</si>
  <si>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</si>
  <si>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</si>
  <si>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</si>
  <si>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</si>
  <si>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</si>
  <si>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</si>
  <si>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</si>
  <si>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</si>
  <si>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</si>
  <si>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</si>
  <si>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</si>
  <si>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</si>
  <si>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</si>
  <si>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</si>
  <si>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</si>
  <si>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</si>
  <si>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</si>
  <si>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</si>
  <si>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</si>
  <si>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</si>
  <si>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</si>
  <si>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</si>
  <si>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</si>
  <si>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</si>
  <si>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</si>
  <si>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</si>
  <si>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</si>
  <si>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</si>
  <si>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</si>
  <si>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</si>
  <si>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</si>
  <si>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</si>
  <si>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</si>
  <si>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</si>
  <si>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</si>
  <si>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</si>
  <si>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</si>
  <si>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</si>
  <si>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</si>
  <si>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</si>
  <si>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</si>
  <si>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</si>
  <si>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</si>
  <si>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</si>
  <si>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</si>
  <si>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</si>
  <si>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</si>
  <si>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</si>
  <si>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</si>
  <si>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</si>
  <si>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</si>
  <si>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</si>
  <si>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</si>
  <si>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</si>
  <si>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</si>
  <si>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</si>
  <si>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</si>
  <si>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</si>
  <si>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</si>
  <si>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</si>
  <si>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</si>
  <si>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</si>
  <si>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</si>
  <si>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</si>
  <si>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</si>
  <si>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</si>
  <si>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</si>
  <si>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</si>
  <si>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</si>
  <si>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</si>
  <si>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</si>
  <si>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</si>
  <si>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</si>
  <si>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</si>
  <si>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</si>
  <si>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</si>
  <si>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</si>
  <si>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</si>
  <si>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</si>
  <si>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</si>
  <si>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</si>
  <si>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</si>
  <si>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</si>
  <si>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</si>
  <si>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</si>
  <si>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</si>
  <si>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</si>
  <si>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</si>
  <si>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</si>
  <si>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</si>
  <si>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</si>
  <si>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</si>
  <si>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</si>
  <si>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</si>
  <si>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</si>
  <si>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</si>
  <si>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</si>
  <si>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</si>
  <si>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</si>
  <si>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</si>
  <si>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</si>
  <si>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</si>
  <si>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</si>
  <si>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</si>
  <si>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</si>
  <si>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</si>
  <si>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</si>
  <si>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</si>
  <si>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</si>
  <si>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</si>
  <si>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</si>
  <si>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</si>
  <si>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</si>
  <si>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</si>
  <si>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</si>
  <si>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</si>
  <si>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</si>
  <si>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</si>
  <si>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</si>
  <si>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</si>
  <si>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</si>
  <si>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</si>
  <si>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</si>
  <si>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</si>
  <si>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</si>
  <si>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</si>
  <si>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</si>
  <si>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</si>
  <si>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</si>
  <si>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</si>
  <si>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</si>
  <si>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</si>
  <si>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</si>
  <si>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</si>
  <si>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</si>
  <si>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</si>
  <si>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</si>
  <si>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</si>
  <si>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</si>
  <si>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</si>
  <si>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</si>
  <si>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</si>
  <si>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</si>
  <si>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</si>
  <si>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</si>
  <si>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</si>
  <si>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</si>
  <si>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</si>
  <si>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</si>
  <si>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</si>
  <si>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</si>
  <si>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</si>
  <si>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</si>
  <si>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</si>
  <si>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</si>
  <si>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</si>
  <si>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</si>
  <si>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</si>
  <si>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</si>
  <si>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</si>
  <si>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</si>
  <si>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</si>
  <si>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</si>
  <si>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</si>
  <si>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</si>
  <si>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</si>
  <si>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</si>
  <si>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</si>
  <si>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</si>
  <si>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</si>
  <si>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</si>
  <si>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</si>
  <si>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</si>
  <si>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</si>
  <si>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</si>
  <si>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</si>
  <si>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</si>
  <si>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</si>
  <si>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</si>
  <si>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</si>
  <si>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</si>
  <si>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</si>
  <si>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</si>
  <si>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</si>
  <si>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</si>
  <si>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</si>
  <si>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</si>
  <si>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</si>
  <si>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</si>
  <si>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</si>
  <si>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</si>
  <si>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</si>
  <si>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</si>
  <si>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</si>
  <si>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</si>
  <si>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</si>
  <si>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</si>
  <si>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</si>
  <si>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</si>
  <si>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</si>
  <si>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</si>
  <si>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</si>
  <si>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</si>
  <si>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</si>
  <si>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</si>
  <si>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</si>
  <si>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</si>
  <si>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</si>
  <si>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</si>
  <si>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</si>
  <si>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</si>
  <si>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</si>
  <si>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</si>
  <si>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</si>
  <si>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</si>
  <si>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</si>
  <si>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</si>
  <si>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</si>
  <si>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</si>
  <si>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</si>
  <si>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</si>
  <si>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</si>
  <si>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</si>
  <si>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</si>
  <si>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</si>
  <si>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</si>
  <si>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</si>
  <si>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</si>
  <si>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</si>
  <si>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</si>
  <si>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</si>
  <si>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</si>
  <si>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</si>
  <si>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</si>
  <si>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</si>
  <si>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</si>
  <si>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</si>
  <si>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</si>
  <si>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</si>
  <si>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</si>
  <si>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</si>
  <si>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</si>
  <si>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</si>
  <si>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</si>
  <si>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</si>
  <si>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</si>
  <si>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</si>
  <si>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</si>
  <si>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</si>
  <si>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</si>
  <si>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</si>
  <si>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</si>
  <si>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</si>
  <si>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</si>
  <si>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</si>
  <si>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</si>
  <si>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</si>
  <si>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</si>
  <si>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</si>
  <si>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</si>
  <si>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</si>
  <si>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</si>
  <si>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</si>
  <si>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</si>
  <si>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</si>
  <si>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</si>
  <si>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</si>
  <si>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</si>
  <si>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</si>
  <si>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</si>
  <si>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</si>
  <si>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</si>
  <si>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</si>
  <si>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</si>
  <si>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</si>
  <si>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</si>
  <si>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</si>
  <si>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</si>
  <si>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</si>
  <si>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</si>
  <si>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</si>
  <si>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</si>
  <si>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</si>
  <si>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</si>
  <si>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</si>
  <si>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</si>
  <si>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</si>
  <si>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</si>
  <si>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</si>
  <si>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</si>
  <si>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</si>
  <si>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</si>
  <si>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</si>
  <si>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</si>
  <si>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</si>
  <si>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</si>
  <si>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</si>
  <si>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</si>
  <si>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</si>
  <si>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</si>
  <si>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</si>
  <si>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</si>
  <si>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</si>
  <si>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</si>
  <si>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</si>
  <si>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</si>
  <si>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</si>
  <si>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</si>
  <si>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</si>
  <si>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</si>
  <si>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</si>
  <si>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</si>
  <si>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</si>
  <si>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</si>
  <si>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</si>
  <si>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</si>
  <si>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</si>
  <si>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</si>
  <si>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</si>
  <si>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</si>
  <si>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</si>
  <si>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</si>
  <si>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</si>
  <si>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</si>
  <si>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</si>
  <si>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</si>
  <si>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</si>
  <si>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</si>
  <si>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</si>
  <si>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</si>
  <si>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</si>
  <si>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</si>
  <si>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</si>
  <si>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</si>
  <si>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</si>
  <si>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</si>
  <si>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</si>
  <si>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</si>
  <si>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</si>
  <si>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</si>
  <si>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</si>
  <si>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</si>
  <si>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</si>
  <si>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</si>
  <si>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</si>
  <si>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</si>
  <si>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</si>
  <si>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</si>
  <si>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</si>
  <si>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</si>
  <si>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</si>
  <si>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</si>
  <si>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</si>
  <si>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</si>
  <si>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</si>
  <si>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</si>
  <si>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</si>
  <si>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</si>
  <si>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</si>
  <si>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</si>
  <si>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</si>
  <si>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</si>
  <si>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</si>
  <si>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</si>
  <si>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</si>
  <si>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</si>
  <si>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</si>
  <si>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</si>
  <si>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</si>
  <si>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</si>
  <si>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</si>
  <si>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</si>
  <si>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</si>
  <si>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</si>
  <si>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</si>
  <si>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</si>
  <si>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</si>
  <si>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</si>
  <si>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</si>
  <si>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</si>
  <si>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</si>
  <si>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</si>
  <si>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</si>
  <si>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</si>
  <si>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</si>
  <si>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</si>
  <si>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</si>
  <si>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</si>
  <si>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</si>
  <si>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</si>
  <si>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</si>
  <si>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</si>
  <si>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</si>
  <si>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</si>
  <si>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</si>
  <si>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</si>
  <si>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</si>
  <si>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</si>
  <si>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</si>
  <si>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</si>
  <si>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</si>
  <si>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</si>
  <si>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</si>
  <si>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</si>
  <si>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</si>
  <si>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</si>
  <si>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</si>
  <si>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</si>
  <si>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</si>
  <si>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</si>
  <si>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</si>
  <si>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</si>
  <si>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</si>
  <si>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</si>
  <si>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</si>
  <si>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</si>
  <si>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</si>
  <si>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</si>
  <si>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</si>
  <si>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</si>
  <si>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</si>
  <si>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</si>
  <si>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</si>
  <si>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</si>
  <si>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</si>
  <si>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</si>
  <si>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</si>
  <si>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</si>
  <si>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</si>
  <si>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</si>
  <si>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</si>
  <si>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</si>
  <si>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</si>
  <si>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</si>
  <si>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</si>
  <si>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</si>
  <si>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</si>
  <si>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</si>
  <si>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</si>
  <si>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</si>
  <si>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</si>
  <si>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</si>
  <si>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</si>
  <si>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</si>
  <si>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</si>
  <si>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</si>
  <si>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</si>
  <si>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</si>
  <si>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</si>
  <si>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</si>
  <si>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</si>
  <si>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</si>
  <si>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</si>
  <si>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</si>
  <si>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</si>
  <si>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</si>
  <si>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</si>
  <si>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</si>
  <si>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</si>
  <si>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</si>
  <si>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</si>
  <si>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</si>
  <si>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</si>
  <si>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</si>
  <si>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</si>
  <si>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</si>
  <si>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</si>
  <si>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</si>
  <si>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</si>
  <si>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</si>
  <si>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</si>
  <si>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</si>
  <si>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</si>
  <si>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</si>
  <si>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</si>
  <si>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</si>
  <si>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</si>
  <si>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</si>
  <si>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</si>
  <si>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</si>
  <si>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</si>
  <si>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</si>
  <si>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</si>
  <si>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</si>
  <si>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</si>
  <si>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</si>
  <si>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</si>
  <si>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</si>
  <si>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</si>
  <si>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</si>
  <si>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</si>
  <si>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</si>
  <si>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</si>
  <si>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</si>
  <si>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</si>
  <si>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</si>
  <si>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</si>
  <si>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</si>
  <si>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</si>
  <si>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</si>
  <si>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</si>
  <si>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</si>
  <si>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</si>
  <si>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</si>
  <si>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</si>
  <si>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</si>
  <si>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</si>
  <si>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</si>
  <si>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</si>
  <si>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</si>
  <si>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</si>
  <si>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</si>
  <si>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</si>
  <si>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</si>
  <si>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</si>
  <si>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</si>
  <si>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</si>
  <si>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</si>
  <si>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</si>
  <si>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</si>
  <si>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</si>
  <si>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</si>
  <si>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</si>
  <si>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</si>
  <si>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</si>
  <si>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</si>
  <si>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</si>
  <si>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</si>
  <si>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</si>
  <si>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</si>
  <si>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</si>
  <si>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</si>
  <si>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</si>
  <si>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</si>
  <si>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</si>
  <si>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</si>
  <si>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</si>
  <si>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</si>
  <si>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</si>
  <si>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</si>
  <si>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</si>
  <si>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</si>
  <si>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</si>
  <si>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</si>
  <si>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</si>
  <si>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</si>
  <si>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</si>
  <si>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</si>
  <si>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</si>
  <si>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</si>
  <si>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</si>
  <si>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</si>
  <si>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</si>
  <si>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</si>
  <si>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</si>
  <si>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</si>
  <si>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</si>
  <si>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</si>
  <si>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</si>
  <si>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</si>
  <si>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</si>
  <si>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</si>
  <si>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</si>
  <si>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</si>
  <si>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</si>
  <si>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</si>
  <si>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</si>
  <si>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</si>
  <si>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</si>
  <si>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</si>
  <si>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</si>
  <si>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</si>
  <si>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</si>
  <si>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</si>
  <si>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</si>
  <si>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</si>
  <si>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</si>
  <si>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</si>
  <si>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</si>
  <si>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</si>
  <si>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</si>
  <si>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</si>
  <si>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</si>
  <si>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</si>
  <si>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</si>
  <si>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</si>
  <si>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</si>
  <si>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</si>
  <si>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</si>
  <si>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</si>
  <si>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</si>
  <si>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</si>
  <si>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</si>
  <si>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</si>
  <si>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</si>
  <si>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</si>
  <si>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</si>
  <si>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</si>
  <si>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</si>
  <si>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</si>
  <si>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</si>
  <si>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</si>
  <si>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</si>
  <si>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</si>
  <si>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</si>
  <si>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</si>
  <si>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</si>
  <si>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</si>
  <si>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</si>
  <si>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</si>
  <si>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</si>
  <si>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</si>
  <si>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</si>
  <si>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</si>
  <si>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</si>
  <si>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</si>
  <si>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</si>
  <si>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</si>
  <si>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</si>
  <si>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</si>
  <si>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</si>
  <si>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</si>
  <si>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</si>
  <si>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</si>
  <si>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</si>
  <si>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</si>
  <si>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</si>
  <si>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</si>
  <si>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</si>
  <si>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</si>
  <si>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</si>
  <si>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</si>
  <si>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</si>
  <si>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</si>
  <si>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</si>
  <si>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</si>
  <si>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</si>
  <si>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</si>
  <si>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</si>
  <si>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</si>
  <si>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</si>
  <si>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</si>
  <si>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</si>
  <si>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</si>
  <si>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</si>
  <si>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</si>
  <si>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</si>
  <si>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</si>
  <si>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</si>
  <si>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</si>
  <si>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</si>
  <si>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</si>
  <si>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</si>
  <si>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</si>
  <si>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</si>
  <si>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</si>
  <si>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</si>
  <si>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</si>
  <si>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</si>
  <si>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</si>
  <si>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</si>
  <si>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</si>
  <si>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</si>
  <si>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</si>
  <si>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</si>
  <si>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</si>
  <si>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</si>
  <si>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</si>
  <si>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</si>
  <si>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</si>
  <si>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</si>
  <si>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</si>
  <si>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</si>
  <si>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</si>
  <si>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</si>
  <si>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</si>
  <si>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</si>
  <si>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</si>
  <si>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</si>
  <si>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</si>
  <si>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</si>
  <si>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</si>
  <si>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</si>
  <si>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</si>
  <si>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</si>
  <si>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</si>
  <si>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</si>
  <si>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</si>
  <si>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</si>
  <si>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</si>
  <si>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</si>
  <si>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</si>
  <si>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</si>
  <si>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</si>
  <si>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</si>
  <si>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</si>
  <si>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</si>
  <si>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</si>
  <si>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</si>
  <si>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</si>
  <si>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</si>
  <si>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</si>
  <si>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</si>
  <si>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</si>
  <si>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</si>
  <si>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</si>
  <si>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</si>
  <si>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</si>
  <si>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</si>
  <si>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</si>
  <si>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</si>
  <si>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</si>
  <si>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</si>
  <si>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</si>
  <si>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</si>
  <si>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</si>
  <si>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</si>
  <si>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</si>
  <si>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</si>
  <si>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</si>
  <si>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</si>
  <si>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</si>
  <si>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</si>
  <si>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</si>
  <si>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</si>
  <si>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</si>
  <si>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</si>
  <si>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</si>
  <si>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</si>
  <si>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</si>
  <si>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</si>
  <si>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</si>
  <si>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</si>
  <si>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</si>
  <si>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</si>
  <si>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</si>
  <si>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</si>
  <si>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</si>
  <si>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</si>
  <si>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</si>
  <si>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</si>
  <si>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</si>
  <si>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</si>
  <si>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</si>
  <si>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</si>
  <si>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</si>
  <si>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</si>
  <si>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</si>
  <si>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</si>
  <si>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</si>
  <si>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</si>
  <si>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</si>
  <si>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</si>
  <si>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</si>
  <si>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</si>
  <si>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</si>
  <si>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</si>
  <si>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</si>
  <si>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</si>
  <si>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</si>
  <si>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</si>
  <si>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</si>
  <si>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</si>
  <si>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</si>
  <si>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</si>
  <si>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</si>
  <si>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</si>
  <si>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</si>
  <si>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</si>
  <si>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</si>
  <si>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</si>
  <si>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</si>
  <si>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</si>
  <si>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</si>
  <si>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</si>
  <si>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</si>
  <si>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</si>
  <si>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</si>
  <si>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</si>
  <si>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</si>
  <si>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</si>
  <si>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</si>
  <si>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</si>
  <si>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</si>
  <si>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</si>
  <si>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</si>
  <si>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</si>
  <si>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</si>
  <si>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</si>
  <si>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</si>
  <si>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</si>
  <si>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</si>
  <si>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</si>
  <si>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</si>
  <si>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</si>
  <si>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</si>
  <si>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</si>
  <si>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</si>
  <si>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</si>
  <si>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</si>
  <si>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</si>
  <si>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</si>
  <si>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</si>
  <si>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</si>
  <si>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</si>
  <si>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</si>
  <si>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</si>
  <si>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</si>
  <si>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</si>
  <si>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</si>
  <si>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</si>
  <si>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</si>
  <si>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</si>
  <si>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</si>
  <si>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</si>
  <si>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</si>
  <si>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</si>
  <si>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</si>
  <si>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</si>
  <si>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</si>
  <si>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</si>
  <si>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</si>
  <si>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</si>
  <si>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</si>
  <si>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</si>
  <si>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</si>
  <si>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</si>
  <si>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</si>
  <si>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</si>
  <si>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</si>
  <si>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</si>
  <si>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</si>
  <si>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</si>
  <si>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</si>
  <si>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</si>
  <si>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</si>
  <si>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</si>
  <si>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</si>
  <si>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</si>
  <si>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</si>
  <si>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</si>
  <si>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</si>
  <si>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</si>
  <si>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</si>
  <si>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</si>
  <si>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</si>
  <si>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</si>
  <si>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</si>
  <si>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</si>
  <si>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</si>
  <si>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</si>
  <si>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</si>
  <si>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</si>
  <si>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</si>
  <si>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</si>
  <si>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</si>
  <si>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</si>
  <si>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</si>
  <si>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</si>
  <si>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</si>
  <si>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</si>
  <si>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</si>
  <si>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</si>
  <si>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</si>
  <si>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</si>
  <si>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</si>
  <si>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</si>
  <si>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</si>
  <si>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</si>
  <si>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</si>
  <si>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</si>
  <si>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</si>
  <si>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</si>
  <si>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</si>
  <si>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</si>
  <si>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</si>
  <si>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</si>
  <si>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</si>
  <si>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</si>
  <si>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</si>
  <si>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</si>
  <si>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</si>
  <si>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</si>
  <si>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</si>
  <si>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</si>
  <si>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</si>
  <si>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</si>
  <si>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</si>
  <si>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</si>
  <si>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</si>
  <si>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</si>
  <si>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</si>
  <si>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</si>
  <si>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</si>
  <si>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</si>
  <si>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</si>
  <si>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</si>
  <si>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</si>
  <si>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</si>
  <si>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</si>
  <si>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</si>
  <si>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</si>
  <si>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</si>
  <si>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</si>
  <si>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</si>
  <si>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</si>
  <si>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</si>
  <si>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</si>
  <si>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</si>
  <si>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</si>
  <si>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</si>
  <si>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</si>
  <si>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</si>
  <si>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</si>
  <si>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</si>
  <si>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</si>
  <si>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</si>
  <si>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</si>
  <si>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</si>
  <si>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</si>
  <si>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</si>
  <si>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</si>
  <si>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</si>
  <si>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</si>
  <si>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</si>
  <si>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</si>
  <si>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</si>
  <si>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</si>
  <si>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</si>
  <si>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</si>
  <si>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</si>
  <si>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</si>
  <si>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</si>
  <si>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</si>
  <si>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</si>
  <si>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</si>
  <si>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</si>
  <si>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</si>
  <si>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</si>
  <si>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</si>
  <si>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</si>
  <si>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</si>
  <si>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</si>
  <si>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</si>
  <si>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</si>
  <si>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</si>
  <si>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</si>
  <si>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</si>
  <si>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</si>
  <si>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</si>
  <si>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</si>
  <si>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</si>
  <si>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</si>
  <si>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</si>
  <si>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</si>
  <si>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</si>
  <si>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</si>
  <si>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</si>
  <si>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</si>
  <si>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</si>
  <si>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</si>
  <si>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</si>
  <si>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</si>
  <si>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</si>
  <si>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</si>
  <si>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</si>
  <si>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</si>
  <si>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</si>
  <si>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</si>
  <si>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</si>
  <si>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</si>
  <si>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</si>
  <si>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</si>
  <si>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</si>
  <si>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</si>
  <si>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</si>
  <si>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</si>
  <si>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</si>
  <si>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</si>
  <si>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</si>
  <si>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</si>
  <si>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</si>
  <si>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</si>
  <si>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</si>
  <si>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</si>
  <si>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</si>
  <si>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</si>
  <si>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</si>
  <si>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</si>
  <si>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</si>
  <si>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</si>
  <si>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</si>
  <si>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</si>
  <si>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</si>
  <si>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</si>
  <si>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</si>
  <si>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</si>
  <si>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</si>
  <si>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</si>
  <si>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</si>
  <si>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</si>
  <si>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</si>
  <si>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</si>
  <si>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</si>
  <si>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</si>
  <si>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</si>
  <si>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</si>
  <si>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</si>
  <si>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</si>
  <si>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</si>
  <si>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</si>
  <si>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</si>
  <si>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</si>
  <si>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</si>
  <si>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</si>
  <si>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</si>
  <si>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</si>
  <si>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</si>
  <si>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</si>
  <si>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</si>
  <si>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</si>
  <si>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</si>
  <si>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</si>
  <si>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</si>
  <si>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</si>
  <si>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</si>
  <si>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</si>
  <si>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</si>
  <si>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</si>
  <si>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</si>
  <si>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</si>
  <si>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</si>
  <si>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</si>
  <si>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</si>
  <si>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</si>
  <si>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</si>
  <si>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</si>
  <si>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</si>
  <si>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</si>
  <si>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</si>
  <si>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</si>
  <si>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</si>
  <si>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</si>
  <si>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</si>
  <si>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</si>
  <si>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</si>
  <si>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</si>
  <si>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</si>
  <si>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</si>
  <si>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</si>
  <si>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</si>
  <si>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</si>
  <si>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</si>
  <si>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</si>
  <si>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</si>
  <si>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</si>
  <si>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</si>
  <si>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</si>
  <si>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</si>
  <si>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</si>
  <si>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</si>
  <si>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</si>
  <si>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</si>
  <si>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</si>
  <si>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</si>
  <si>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</si>
  <si>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</si>
  <si>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</si>
  <si>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</si>
  <si>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</si>
  <si>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</si>
  <si>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</si>
  <si>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</si>
  <si>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</si>
  <si>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</si>
  <si>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</si>
  <si>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</si>
  <si>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</si>
  <si>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</si>
  <si>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</si>
  <si>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</si>
  <si>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</si>
  <si>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</si>
  <si>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</si>
  <si>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</si>
  <si>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</si>
  <si>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</si>
  <si>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</si>
  <si>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</si>
  <si>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</si>
  <si>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</si>
  <si>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</si>
  <si>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</si>
  <si>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</si>
  <si>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</si>
  <si>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</si>
  <si>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</si>
  <si>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</si>
  <si>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</si>
  <si>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</si>
  <si>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</si>
  <si>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</si>
  <si>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</si>
  <si>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</si>
  <si>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</si>
  <si>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</si>
  <si>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</si>
  <si>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</si>
  <si>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</si>
  <si>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</si>
  <si>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</si>
  <si>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</si>
  <si>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</si>
  <si>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</si>
  <si>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</si>
  <si>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</si>
  <si>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</si>
  <si>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</si>
  <si>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</si>
  <si>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</si>
  <si>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</si>
  <si>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</si>
  <si>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</si>
  <si>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</si>
  <si>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</si>
  <si>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</si>
  <si>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</si>
  <si>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</si>
  <si>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</si>
  <si>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</si>
  <si>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</si>
  <si>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</si>
  <si>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</si>
  <si>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</si>
  <si>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</si>
  <si>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</si>
  <si>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</si>
  <si>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</si>
  <si>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</si>
  <si>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</si>
  <si>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</si>
  <si>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</si>
  <si>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</si>
  <si>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</si>
  <si>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</si>
  <si>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</si>
  <si>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</si>
  <si>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</si>
  <si>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</si>
  <si>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</si>
  <si>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</si>
  <si>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</si>
  <si>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</si>
  <si>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</si>
  <si>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</si>
  <si>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</si>
  <si>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</si>
  <si>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</si>
  <si>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</si>
  <si>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</si>
  <si>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</si>
  <si>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</si>
  <si>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</si>
  <si>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</si>
  <si>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</si>
  <si>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</si>
  <si>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</si>
  <si>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</si>
  <si>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</si>
  <si>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</si>
  <si>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</si>
  <si>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</si>
  <si>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</si>
  <si>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</si>
  <si>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</si>
  <si>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</si>
  <si>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</si>
  <si>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</si>
  <si>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</si>
  <si>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</si>
  <si>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</si>
  <si>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</si>
  <si>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</si>
  <si>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</si>
  <si>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</si>
  <si>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</si>
  <si>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</si>
  <si>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</si>
  <si>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</si>
  <si>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</si>
  <si>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</si>
  <si>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</si>
  <si>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</si>
  <si>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</si>
  <si>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</si>
  <si>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</si>
  <si>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</si>
  <si>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</si>
  <si>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</si>
  <si>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</si>
  <si>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</si>
  <si>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</si>
  <si>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</si>
  <si>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</si>
  <si>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</si>
  <si>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</si>
  <si>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</si>
  <si>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</si>
  <si>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</si>
  <si>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</si>
  <si>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</si>
  <si>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</si>
  <si>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</si>
  <si>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</si>
  <si>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</si>
  <si>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</si>
  <si>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</si>
  <si>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</si>
  <si>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</si>
  <si>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</si>
  <si>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</si>
  <si>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</si>
  <si>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</si>
  <si>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</si>
  <si>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</si>
  <si>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</si>
  <si>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</si>
  <si>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</si>
  <si>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</si>
  <si>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</si>
  <si>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</si>
  <si>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</si>
  <si>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</si>
  <si>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</si>
  <si>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</si>
  <si>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</si>
  <si>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</si>
  <si>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</si>
  <si>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</si>
  <si>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</si>
  <si>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</si>
  <si>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</si>
  <si>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</si>
  <si>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</si>
  <si>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</si>
  <si>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</si>
  <si>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</si>
  <si>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</si>
  <si>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</si>
  <si>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</si>
  <si>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</si>
  <si>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</si>
  <si>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</si>
  <si>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</si>
  <si>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</si>
  <si>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</si>
  <si>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</si>
  <si>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</si>
  <si>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</si>
  <si>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</si>
  <si>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</si>
  <si>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</si>
  <si>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</si>
  <si>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</si>
  <si>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</si>
  <si>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</si>
  <si>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</si>
  <si>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</si>
  <si>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</si>
  <si>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</si>
  <si>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</si>
  <si>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</si>
  <si>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</si>
  <si>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</si>
  <si>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</si>
  <si>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</si>
  <si>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</si>
  <si>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</si>
  <si>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</si>
  <si>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</si>
  <si>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</si>
  <si>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</si>
  <si>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</si>
  <si>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</si>
  <si>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</si>
  <si>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</si>
  <si>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</si>
  <si>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</si>
  <si>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</si>
  <si>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</si>
  <si>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</si>
  <si>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</si>
  <si>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</si>
  <si>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</si>
  <si>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</si>
  <si>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</si>
  <si>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</si>
  <si>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</si>
  <si>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</si>
  <si>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</si>
  <si>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</si>
  <si>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</si>
  <si>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</si>
  <si>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</si>
  <si>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</si>
  <si>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</si>
  <si>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</si>
  <si>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</si>
  <si>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</si>
  <si>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</si>
  <si>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</si>
  <si>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</si>
  <si>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</si>
  <si>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</si>
  <si>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</si>
  <si>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</si>
  <si>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</si>
  <si>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</si>
  <si>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</si>
  <si>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</si>
  <si>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</si>
  <si>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</si>
  <si>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</si>
  <si>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</si>
  <si>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</si>
  <si>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</si>
  <si>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</si>
  <si>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</si>
  <si>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</si>
  <si>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</si>
  <si>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</si>
  <si>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</si>
  <si>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</si>
  <si>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</si>
  <si>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</si>
  <si>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</si>
  <si>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</si>
  <si>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</si>
  <si>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</si>
  <si>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</si>
  <si>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</si>
  <si>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</si>
  <si>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</si>
  <si>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</si>
  <si>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</si>
  <si>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</si>
  <si>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</si>
  <si>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</si>
  <si>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</si>
  <si>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</si>
  <si>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</si>
  <si>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</si>
  <si>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</si>
  <si>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</si>
  <si>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</si>
  <si>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</si>
  <si>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</si>
  <si>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</si>
  <si>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</si>
  <si>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</si>
  <si>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</si>
  <si>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</si>
  <si>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</si>
  <si>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</si>
  <si>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</si>
  <si>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</si>
  <si>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</si>
  <si>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</si>
  <si>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</si>
  <si>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</si>
  <si>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</si>
  <si>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</si>
  <si>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</si>
  <si>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</si>
  <si>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</si>
  <si>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</si>
  <si>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</si>
  <si>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</si>
  <si>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</si>
  <si>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</si>
  <si>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</si>
  <si>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</si>
  <si>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</si>
  <si>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</si>
  <si>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</si>
  <si>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</si>
  <si>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</si>
  <si>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</si>
  <si>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</si>
  <si>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</si>
  <si>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</si>
  <si>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</si>
  <si>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</si>
  <si>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</si>
  <si>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</si>
  <si>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</si>
  <si>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</si>
  <si>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</si>
  <si>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</si>
  <si>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</si>
  <si>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</si>
  <si>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</si>
  <si>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</si>
  <si>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</si>
  <si>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</si>
  <si>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</si>
  <si>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</si>
  <si>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</si>
  <si>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</si>
  <si>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</si>
  <si>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</si>
  <si>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</si>
  <si>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</si>
  <si>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</si>
  <si>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</si>
  <si>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</si>
  <si>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</si>
  <si>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</si>
  <si>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</si>
  <si>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</si>
  <si>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</si>
  <si>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</si>
  <si>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</si>
  <si>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</si>
  <si>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</si>
  <si>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</si>
  <si>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</si>
  <si>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</si>
  <si>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</si>
  <si>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</si>
  <si>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</si>
  <si>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</si>
  <si>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</si>
  <si>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</si>
  <si>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</si>
  <si>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</si>
  <si>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</si>
  <si>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</si>
  <si>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</si>
  <si>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</si>
  <si>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</si>
  <si>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</si>
  <si>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</si>
  <si>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</si>
  <si>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</si>
  <si>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</si>
  <si>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</si>
  <si>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</si>
  <si>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</si>
  <si>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</si>
  <si>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</si>
  <si>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</si>
  <si>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</si>
  <si>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</si>
  <si>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</si>
  <si>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</si>
  <si>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</si>
  <si>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</si>
  <si>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</si>
  <si>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</si>
  <si>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</si>
  <si>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</si>
  <si>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</si>
  <si>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</si>
  <si>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</si>
  <si>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</si>
  <si>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</si>
  <si>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</si>
  <si>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</si>
  <si>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</si>
  <si>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</si>
  <si>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</si>
  <si>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</si>
  <si>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</si>
  <si>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</si>
  <si>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</si>
  <si>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</si>
  <si>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</si>
  <si>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</si>
  <si>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</si>
  <si>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</si>
  <si>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</si>
  <si>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</si>
  <si>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</si>
  <si>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</si>
  <si>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</si>
  <si>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</si>
  <si>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</si>
  <si>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</si>
  <si>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</si>
  <si>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</si>
  <si>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</si>
  <si>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</si>
  <si>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</si>
  <si>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</si>
  <si>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</si>
  <si>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</si>
  <si>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</si>
  <si>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</si>
  <si>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</si>
  <si>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</si>
  <si>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</si>
  <si>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</si>
  <si>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</si>
  <si>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</si>
  <si>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</si>
  <si>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</si>
  <si>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</si>
  <si>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</si>
  <si>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</si>
  <si>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</si>
  <si>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</si>
  <si>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</si>
  <si>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</si>
  <si>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</si>
  <si>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</si>
  <si>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</si>
  <si>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</si>
  <si>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</si>
  <si>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</si>
  <si>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</si>
  <si>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</si>
  <si>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</si>
  <si>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</si>
  <si>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</si>
  <si>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</si>
  <si>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</si>
  <si>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</si>
  <si>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</si>
  <si>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</si>
  <si>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</si>
  <si>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</si>
  <si>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</si>
  <si>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</si>
  <si>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</si>
  <si>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</si>
  <si>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</si>
  <si>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</si>
  <si>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</si>
  <si>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</si>
  <si>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</si>
  <si>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</si>
  <si>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</si>
  <si>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</si>
  <si>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</si>
  <si>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</si>
  <si>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</si>
  <si>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</si>
  <si>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</si>
  <si>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</si>
  <si>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</si>
  <si>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</si>
  <si>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</si>
  <si>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</si>
  <si>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</si>
  <si>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</si>
  <si>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</si>
  <si>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</si>
  <si>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</si>
  <si>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</si>
  <si>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</si>
  <si>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</si>
  <si>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</si>
  <si>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</si>
  <si>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</si>
  <si>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</si>
  <si>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</si>
  <si>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</si>
  <si>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</si>
  <si>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</si>
  <si>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</si>
  <si>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</si>
  <si>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</si>
  <si>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</si>
  <si>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</si>
  <si>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</si>
  <si>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</si>
  <si>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</si>
  <si>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</si>
  <si>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</si>
  <si>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</si>
  <si>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</si>
  <si>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</si>
  <si>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</si>
  <si>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</si>
  <si>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</si>
  <si>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</si>
  <si>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</si>
  <si>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</si>
  <si>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</si>
  <si>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</si>
  <si>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</si>
  <si>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</si>
  <si>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</si>
  <si>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</si>
  <si>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</si>
  <si>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</si>
  <si>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</si>
  <si>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</si>
  <si>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</si>
  <si>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</si>
  <si>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</si>
  <si>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</si>
  <si>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</si>
  <si>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</si>
  <si>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</si>
  <si>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</si>
  <si>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</si>
  <si>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</si>
  <si>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</si>
  <si>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</si>
  <si>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</si>
  <si>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</si>
  <si>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</si>
  <si>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</si>
  <si>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</si>
  <si>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</si>
  <si>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</si>
  <si>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</si>
  <si>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</si>
  <si>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</si>
  <si>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</si>
  <si>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</si>
  <si>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</si>
  <si>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</si>
  <si>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</si>
  <si>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</si>
  <si>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</si>
  <si>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</si>
  <si>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</si>
  <si>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</si>
  <si>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</si>
  <si>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</si>
  <si>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</si>
  <si>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</si>
  <si>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</si>
  <si>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</si>
  <si>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</si>
  <si>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</si>
  <si>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</si>
  <si>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</si>
  <si>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</si>
  <si>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</si>
  <si>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</si>
  <si>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</si>
  <si>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</si>
  <si>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</si>
  <si>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</si>
  <si>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</si>
  <si>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</si>
  <si>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</si>
  <si>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</si>
  <si>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</si>
  <si>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</si>
  <si>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</si>
  <si>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</si>
  <si>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</si>
  <si>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</si>
  <si>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</si>
  <si>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</si>
  <si>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</si>
  <si>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</si>
  <si>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</si>
  <si>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</si>
  <si>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</si>
  <si>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</si>
  <si>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</si>
  <si>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</si>
  <si>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</si>
  <si>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</si>
  <si>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</si>
  <si>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</si>
  <si>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</si>
  <si>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</si>
  <si>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</si>
  <si>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</si>
  <si>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</si>
  <si>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</si>
  <si>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</si>
  <si>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</si>
  <si>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</si>
  <si>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</si>
  <si>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</si>
  <si>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</si>
  <si>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</si>
  <si>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</si>
  <si>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</si>
  <si>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</si>
  <si>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</si>
  <si>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</si>
  <si>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</si>
  <si>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</si>
  <si>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</si>
  <si>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</si>
  <si>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</si>
  <si>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</si>
  <si>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</si>
  <si>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</si>
  <si>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</si>
  <si>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</si>
  <si>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</si>
  <si>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</si>
  <si>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</si>
  <si>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</si>
  <si>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</si>
  <si>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</si>
  <si>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</si>
  <si>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</si>
  <si>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</si>
  <si>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</si>
  <si>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</si>
  <si>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</si>
  <si>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</si>
  <si>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</si>
  <si>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</si>
  <si>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</si>
  <si>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</si>
  <si>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</si>
  <si>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</si>
  <si>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</si>
  <si>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</si>
  <si>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</si>
  <si>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</si>
  <si>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</si>
  <si>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</si>
  <si>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</si>
  <si>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</si>
  <si>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</si>
  <si>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</si>
  <si>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</si>
  <si>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</si>
  <si>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</si>
  <si>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</si>
  <si>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</si>
  <si>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</si>
  <si>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</si>
  <si>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</si>
  <si>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</si>
  <si>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</si>
  <si>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</si>
  <si>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</si>
  <si>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</si>
  <si>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</si>
  <si>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</si>
  <si>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</si>
  <si>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</si>
  <si>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</si>
  <si>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</si>
  <si>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</si>
  <si>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</si>
  <si>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</si>
  <si>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</si>
  <si>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</si>
  <si>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</si>
  <si>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</si>
  <si>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</si>
  <si>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</si>
  <si>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</si>
  <si>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</si>
  <si>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</si>
  <si>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</si>
  <si>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</si>
  <si>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</si>
  <si>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</si>
  <si>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</si>
  <si>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</si>
  <si>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</si>
  <si>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</si>
  <si>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</si>
  <si>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</si>
  <si>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</si>
  <si>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</si>
  <si>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</si>
  <si>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</si>
  <si>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</si>
  <si>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</si>
  <si>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</si>
  <si>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</si>
  <si>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</si>
  <si>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</si>
  <si>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</si>
  <si>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</si>
  <si>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</si>
  <si>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</si>
  <si>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</si>
  <si>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</si>
  <si>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</si>
  <si>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</si>
  <si>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</si>
  <si>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</si>
  <si>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</si>
  <si>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</si>
  <si>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</si>
  <si>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</si>
  <si>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</si>
  <si>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</si>
  <si>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</si>
  <si>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</si>
  <si>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</si>
  <si>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</si>
  <si>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</si>
  <si>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</si>
  <si>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</si>
  <si>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</si>
  <si>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</si>
  <si>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</si>
  <si>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</si>
  <si>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</si>
  <si>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</si>
  <si>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</si>
  <si>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</si>
  <si>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</si>
  <si>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</si>
  <si>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</si>
  <si>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</si>
  <si>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</si>
  <si>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</si>
  <si>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</si>
  <si>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</si>
  <si>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</si>
  <si>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</si>
  <si>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</si>
  <si>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</si>
  <si>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</si>
  <si>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</si>
  <si>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</si>
  <si>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</si>
  <si>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</si>
  <si>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</si>
  <si>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</si>
  <si>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</si>
  <si>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</si>
  <si>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</si>
  <si>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</si>
  <si>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</si>
  <si>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</si>
  <si>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</si>
  <si>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</si>
  <si>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</si>
  <si>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</si>
  <si>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</si>
  <si>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</si>
  <si>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</si>
  <si>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</si>
  <si>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</si>
  <si>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</si>
  <si>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</si>
  <si>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</si>
  <si>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</si>
  <si>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</si>
  <si>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</si>
  <si>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</si>
  <si>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</si>
  <si>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</si>
  <si>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</si>
  <si>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</si>
  <si>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</si>
  <si>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</si>
  <si>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</si>
  <si>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</si>
  <si>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</si>
  <si>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</si>
  <si>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</si>
  <si>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</si>
  <si>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</si>
  <si>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</si>
  <si>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</si>
  <si>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</si>
  <si>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</si>
  <si>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</si>
  <si>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</si>
  <si>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</si>
  <si>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</si>
  <si>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</si>
  <si>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</si>
  <si>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</si>
  <si>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</si>
  <si>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</si>
  <si>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</si>
  <si>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</si>
  <si>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</si>
  <si>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</si>
  <si>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</si>
  <si>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</si>
  <si>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</si>
  <si>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</si>
  <si>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</si>
  <si>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</si>
  <si>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</si>
  <si>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</si>
  <si>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</si>
  <si>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</si>
  <si>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</si>
  <si>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</si>
  <si>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</si>
  <si>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</si>
  <si>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</si>
  <si>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</si>
  <si>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</si>
  <si>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</si>
  <si>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</si>
  <si>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</si>
  <si>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</si>
  <si>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</si>
  <si>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</si>
  <si>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</si>
  <si>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</si>
  <si>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</si>
  <si>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</si>
  <si>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</si>
  <si>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</si>
  <si>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</si>
  <si>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</si>
  <si>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</si>
  <si>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</si>
  <si>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</si>
  <si>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</si>
  <si>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</si>
  <si>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</si>
  <si>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</si>
  <si>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</si>
  <si>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</si>
  <si>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</si>
  <si>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</si>
  <si>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</si>
  <si>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</si>
  <si>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</si>
  <si>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</si>
  <si>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</si>
  <si>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</si>
  <si>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</si>
  <si>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</si>
  <si>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</si>
  <si>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</si>
  <si>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</si>
  <si>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</si>
  <si>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</si>
  <si>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</si>
  <si>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</si>
  <si>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</si>
  <si>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</si>
  <si>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</si>
  <si>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</si>
  <si>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</si>
  <si>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</si>
  <si>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</si>
  <si>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</si>
  <si>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</si>
  <si>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</si>
  <si>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</si>
  <si>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</si>
  <si>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</si>
  <si>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</si>
  <si>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</si>
  <si>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</si>
  <si>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</si>
  <si>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</si>
  <si>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</si>
  <si>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</si>
  <si>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</si>
  <si>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</si>
  <si>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</si>
  <si>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</si>
  <si>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</si>
  <si>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</si>
  <si>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</si>
  <si>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</si>
  <si>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</si>
  <si>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</si>
  <si>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</si>
  <si>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</si>
  <si>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</si>
  <si>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</si>
  <si>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</si>
  <si>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</si>
  <si>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</si>
  <si>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</si>
  <si>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</si>
  <si>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</si>
  <si>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</si>
  <si>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</si>
  <si>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</si>
  <si>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</si>
  <si>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</si>
  <si>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</si>
  <si>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</si>
  <si>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</si>
  <si>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</si>
  <si>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</si>
  <si>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</si>
  <si>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</si>
  <si>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</si>
  <si>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</si>
  <si>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</si>
  <si>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</si>
  <si>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</si>
  <si>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</si>
  <si>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</si>
  <si>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</si>
  <si>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</si>
  <si>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</si>
  <si>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</si>
  <si>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</si>
  <si>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</si>
  <si>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</si>
  <si>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</si>
  <si>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</si>
  <si>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</si>
  <si>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</si>
  <si>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</si>
  <si>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</si>
  <si>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</si>
  <si>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</si>
  <si>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</si>
  <si>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</si>
  <si>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</si>
  <si>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</si>
  <si>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</si>
  <si>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</si>
  <si>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</si>
  <si>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</si>
  <si>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</si>
  <si>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</si>
  <si>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</si>
  <si>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</si>
  <si>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</si>
  <si>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</si>
  <si>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</si>
  <si>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</si>
  <si>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</si>
  <si>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</si>
  <si>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</si>
  <si>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</si>
  <si>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</si>
  <si>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</si>
  <si>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</si>
  <si>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</si>
  <si>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</si>
  <si>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</si>
  <si>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</si>
  <si>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</si>
  <si>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</si>
  <si>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</si>
  <si>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</si>
  <si>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</si>
  <si>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</si>
  <si>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</si>
  <si>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</si>
  <si>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</si>
  <si>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</si>
  <si>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</si>
  <si>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</si>
  <si>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</si>
  <si>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</si>
  <si>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</si>
  <si>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</si>
  <si>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</si>
  <si>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</si>
  <si>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</si>
  <si>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</si>
  <si>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</si>
  <si>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</si>
  <si>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</si>
  <si>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</si>
  <si>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</si>
  <si>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</si>
  <si>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</si>
  <si>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</si>
  <si>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</si>
  <si>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</si>
  <si>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</si>
  <si>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</si>
  <si>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</si>
  <si>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</si>
  <si>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</si>
  <si>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</si>
  <si>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</si>
  <si>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</si>
  <si>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</si>
  <si>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</si>
  <si>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</si>
  <si>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</si>
  <si>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</si>
  <si>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</si>
  <si>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</si>
  <si>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</si>
  <si>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</si>
  <si>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</si>
  <si>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</si>
  <si>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</si>
  <si>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</si>
  <si>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</si>
  <si>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</si>
  <si>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</si>
  <si>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</si>
  <si>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</si>
  <si>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</si>
  <si>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</si>
  <si>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</si>
  <si>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</si>
  <si>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</si>
  <si>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</si>
  <si>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</si>
  <si>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</si>
  <si>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</si>
  <si>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</si>
  <si>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</si>
  <si>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</si>
  <si>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</si>
  <si>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</si>
  <si>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</si>
  <si>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</si>
  <si>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</si>
  <si>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</si>
  <si>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</si>
  <si>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</si>
  <si>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</si>
  <si>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</si>
  <si>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</si>
  <si>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</si>
  <si>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</si>
  <si>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</si>
  <si>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</si>
  <si>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</si>
  <si>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</si>
  <si>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</si>
  <si>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</si>
  <si>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</si>
  <si>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</si>
  <si>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</si>
  <si>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</si>
  <si>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</si>
  <si>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</si>
  <si>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</si>
  <si>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</si>
  <si>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</si>
  <si>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</si>
  <si>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</si>
  <si>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</si>
  <si>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</si>
  <si>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</si>
  <si>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</si>
  <si>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</si>
  <si>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</si>
  <si>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</si>
  <si>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</si>
  <si>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</si>
  <si>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</si>
  <si>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</si>
  <si>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</si>
  <si>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</si>
  <si>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</si>
  <si>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</si>
  <si>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</si>
  <si>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</si>
  <si>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</si>
  <si>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</si>
  <si>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</si>
  <si>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</si>
  <si>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</si>
  <si>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</si>
  <si>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</si>
  <si>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</si>
  <si>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</si>
  <si>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</si>
  <si>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</si>
  <si>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</si>
  <si>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</si>
  <si>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</si>
  <si>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</si>
  <si>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</si>
  <si>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</si>
  <si>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</si>
  <si>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</si>
  <si>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</si>
  <si>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</si>
  <si>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</si>
  <si>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</si>
  <si>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</si>
  <si>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</si>
  <si>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</si>
  <si>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</si>
  <si>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</si>
  <si>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</si>
  <si>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</si>
  <si>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</si>
  <si>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</si>
  <si>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</si>
  <si>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</si>
  <si>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</si>
  <si>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</si>
  <si>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</si>
  <si>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</si>
  <si>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</si>
  <si>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</si>
  <si>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</si>
  <si>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</si>
  <si>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</si>
  <si>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</si>
  <si>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</si>
  <si>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</si>
  <si>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</si>
  <si>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</si>
  <si>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</si>
  <si>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</si>
  <si>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</si>
  <si>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</si>
  <si>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</si>
  <si>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</si>
  <si>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</si>
  <si>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</si>
  <si>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</si>
  <si>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</si>
  <si>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</si>
  <si>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</si>
  <si>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</si>
  <si>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</si>
  <si>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</si>
  <si>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</si>
  <si>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</si>
  <si>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</si>
  <si>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</si>
  <si>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</si>
  <si>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</si>
  <si>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</si>
  <si>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</si>
  <si>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</si>
  <si>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</si>
  <si>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</si>
  <si>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</si>
  <si>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</si>
  <si>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</si>
  <si>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</si>
  <si>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</si>
  <si>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</si>
  <si>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</si>
  <si>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</si>
  <si>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</si>
  <si>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</si>
  <si>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</si>
  <si>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</si>
  <si>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</si>
  <si>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</si>
  <si>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</si>
  <si>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</si>
  <si>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</si>
  <si>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</si>
  <si>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</si>
  <si>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</si>
  <si>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</si>
  <si>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</si>
  <si>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</si>
  <si>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</si>
  <si>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</si>
  <si>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</si>
  <si>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</si>
  <si>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</si>
  <si>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</si>
  <si>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</si>
  <si>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</si>
  <si>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</si>
  <si>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</si>
  <si>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</si>
  <si>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</si>
  <si>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</si>
  <si>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</si>
  <si>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</si>
  <si>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</si>
  <si>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</si>
  <si>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</si>
  <si>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</si>
  <si>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</si>
  <si>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</si>
  <si>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</si>
  <si>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</si>
  <si>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</si>
  <si>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</si>
  <si>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</si>
  <si>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</si>
  <si>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</si>
  <si>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</si>
  <si>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</si>
  <si>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</si>
  <si>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</si>
  <si>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</si>
  <si>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</si>
  <si>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</si>
  <si>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</si>
  <si>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</si>
  <si>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</si>
  <si>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</si>
  <si>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</si>
  <si>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</si>
  <si>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</si>
  <si>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</si>
  <si>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</si>
  <si>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</si>
  <si>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</si>
  <si>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</si>
  <si>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</si>
  <si>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</si>
  <si>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</si>
  <si>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</si>
  <si>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</si>
  <si>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</si>
  <si>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</si>
  <si>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</si>
  <si>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</si>
  <si>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</si>
  <si>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</si>
  <si>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</si>
  <si>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</si>
  <si>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</si>
  <si>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</si>
  <si>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</si>
  <si>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</si>
  <si>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</si>
  <si>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</si>
  <si>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</si>
  <si>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</si>
  <si>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</si>
  <si>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</si>
  <si>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</si>
  <si>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</si>
  <si>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</si>
  <si>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</si>
  <si>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</si>
  <si>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</si>
  <si>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</si>
  <si>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</si>
  <si>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</si>
  <si>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</si>
  <si>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</si>
  <si>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</si>
  <si>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</si>
  <si>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</si>
  <si>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</si>
  <si>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</si>
  <si>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</si>
  <si>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</si>
  <si>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</si>
  <si>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</si>
  <si>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</si>
  <si>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</si>
  <si>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</si>
  <si>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</si>
  <si>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</si>
  <si>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</si>
  <si>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</si>
  <si>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</si>
  <si>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</si>
  <si>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</si>
  <si>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</si>
  <si>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</si>
  <si>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</si>
  <si>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</si>
  <si>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</si>
  <si>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</si>
  <si>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</si>
  <si>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</si>
  <si>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</si>
  <si>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</si>
  <si>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</si>
  <si>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</si>
  <si>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</si>
  <si>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</si>
  <si>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</si>
  <si>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</si>
  <si>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</si>
  <si>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</si>
  <si>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</si>
  <si>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</si>
  <si>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</si>
  <si>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</si>
  <si>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</si>
  <si>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</si>
  <si>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</si>
  <si>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</si>
  <si>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</si>
  <si>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</si>
  <si>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</si>
  <si>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</si>
  <si>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</si>
  <si>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</si>
  <si>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</si>
  <si>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</si>
  <si>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</si>
  <si>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</si>
  <si>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</si>
  <si>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</si>
  <si>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</si>
  <si>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</si>
  <si>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</si>
  <si>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</si>
  <si>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</si>
  <si>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</si>
  <si>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</si>
  <si>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</si>
  <si>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</si>
  <si>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</si>
  <si>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</si>
  <si>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</si>
  <si>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</si>
  <si>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</si>
  <si>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</si>
  <si>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</si>
  <si>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</si>
  <si>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</si>
  <si>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</si>
  <si>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</si>
  <si>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</si>
  <si>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</si>
  <si>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</si>
  <si>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</si>
  <si>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</si>
  <si>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</si>
  <si>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</si>
  <si>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</si>
  <si>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</si>
  <si>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</si>
  <si>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</si>
  <si>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</si>
  <si>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</si>
  <si>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</si>
  <si>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</si>
  <si>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</si>
  <si>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</si>
  <si>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</si>
  <si>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</si>
  <si>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</si>
  <si>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</si>
  <si>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</si>
  <si>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</si>
  <si>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</si>
  <si>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</si>
  <si>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</si>
  <si>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</si>
  <si>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</si>
  <si>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</si>
  <si>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</si>
  <si>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</si>
  <si>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</si>
  <si>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</si>
  <si>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</si>
  <si>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</si>
  <si>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</si>
  <si>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</si>
  <si>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</si>
  <si>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</si>
  <si>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</si>
  <si>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</si>
  <si>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</si>
  <si>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</si>
  <si>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</si>
  <si>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</si>
  <si>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</si>
  <si>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</si>
  <si>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</si>
  <si>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</si>
  <si>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</si>
  <si>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</si>
  <si>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</si>
  <si>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</si>
  <si>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</si>
  <si>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</si>
  <si>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</si>
  <si>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</si>
  <si>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</si>
  <si>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</si>
  <si>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</si>
  <si>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</si>
  <si>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</si>
  <si>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</si>
  <si>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</si>
  <si>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</si>
  <si>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</si>
  <si>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</si>
  <si>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</si>
  <si>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</si>
  <si>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</si>
  <si>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</si>
  <si>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</si>
  <si>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</si>
  <si>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</si>
  <si>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</si>
  <si>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</si>
  <si>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</si>
  <si>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</si>
  <si>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</si>
  <si>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</si>
  <si>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</si>
  <si>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</si>
  <si>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</si>
  <si>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</si>
  <si>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</si>
  <si>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</si>
  <si>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</si>
  <si>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</si>
  <si>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</si>
  <si>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</si>
  <si>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</si>
  <si>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</si>
  <si>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</si>
  <si>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</si>
  <si>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</si>
  <si>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</si>
  <si>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</si>
  <si>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</si>
  <si>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</si>
  <si>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</si>
  <si>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</si>
  <si>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</si>
  <si>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</si>
  <si>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</si>
  <si>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</si>
  <si>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</si>
  <si>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</si>
  <si>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</si>
  <si>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</si>
  <si>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</si>
  <si>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</si>
  <si>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</si>
  <si>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</si>
  <si>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</si>
  <si>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</si>
  <si>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</si>
  <si>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</si>
  <si>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</si>
  <si>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</si>
  <si>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</si>
  <si>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</si>
  <si>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</si>
  <si>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</si>
  <si>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</si>
  <si>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</si>
  <si>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</si>
  <si>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</si>
  <si>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</si>
  <si>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</si>
  <si>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</si>
  <si>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</si>
  <si>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</si>
  <si>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</si>
  <si>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</si>
  <si>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</si>
  <si>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</si>
  <si>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</si>
  <si>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</si>
  <si>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</si>
  <si>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</si>
  <si>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</si>
  <si>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</si>
  <si>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</si>
  <si>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</si>
  <si>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</si>
  <si>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</si>
  <si>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</si>
  <si>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</si>
  <si>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</si>
  <si>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</si>
  <si>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</si>
  <si>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</si>
  <si>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</si>
  <si>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</si>
  <si>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</si>
  <si>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</si>
  <si>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</si>
  <si>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</si>
  <si>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</si>
  <si>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</si>
  <si>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</si>
  <si>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</si>
  <si>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</si>
  <si>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</si>
  <si>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</si>
  <si>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</si>
  <si>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</si>
  <si>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</si>
  <si>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</si>
  <si>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</si>
  <si>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</si>
  <si>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</si>
  <si>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</si>
  <si>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</si>
  <si>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</si>
  <si>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</si>
  <si>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</si>
  <si>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</si>
  <si>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</si>
  <si>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</si>
  <si>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</si>
  <si>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</si>
  <si>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</si>
  <si>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</si>
  <si>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</si>
  <si>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</si>
  <si>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</si>
  <si>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</si>
  <si>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</si>
  <si>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</si>
  <si>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</si>
  <si>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</si>
  <si>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</si>
  <si>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</si>
  <si>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</si>
  <si>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</si>
  <si>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</si>
  <si>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</si>
  <si>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</si>
  <si>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</si>
  <si>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</si>
  <si>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</si>
  <si>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</si>
  <si>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</si>
  <si>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</si>
  <si>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</si>
  <si>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</si>
  <si>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</si>
  <si>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</si>
  <si>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</si>
  <si>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</si>
  <si>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</si>
  <si>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</si>
  <si>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</si>
  <si>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</si>
  <si>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</si>
  <si>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</si>
  <si>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</si>
  <si>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</si>
  <si>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</si>
  <si>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</si>
  <si>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</si>
  <si>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</si>
  <si>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</si>
  <si>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</si>
  <si>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</si>
  <si>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</si>
  <si>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</si>
  <si>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</si>
  <si>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</si>
  <si>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</si>
  <si>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</si>
  <si>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</si>
  <si>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</si>
  <si>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</si>
  <si>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</si>
  <si>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</si>
  <si>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</si>
  <si>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</si>
  <si>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</si>
  <si>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</si>
  <si>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</si>
  <si>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</si>
  <si>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</si>
  <si>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</si>
  <si>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</si>
  <si>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</si>
  <si>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</si>
  <si>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</si>
  <si>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</si>
  <si>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</si>
  <si>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</si>
  <si>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</si>
  <si>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</si>
  <si>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</si>
  <si>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</si>
  <si>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</si>
  <si>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</si>
  <si>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</si>
  <si>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</si>
  <si>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</si>
  <si>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</si>
  <si>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</si>
  <si>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</si>
  <si>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</si>
  <si>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</si>
  <si>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</si>
  <si>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</si>
  <si>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</si>
  <si>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</si>
  <si>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</si>
  <si>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</si>
  <si>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</si>
  <si>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</si>
  <si>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</si>
  <si>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</si>
  <si>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</si>
  <si>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</si>
  <si>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</si>
  <si>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</si>
  <si>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</si>
  <si>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</si>
  <si>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</si>
  <si>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</si>
  <si>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</si>
  <si>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</si>
  <si>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</si>
  <si>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</si>
  <si>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</si>
  <si>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</si>
  <si>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</si>
  <si>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</si>
  <si>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</si>
  <si>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</si>
  <si>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</si>
  <si>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</si>
  <si>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</si>
  <si>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</si>
  <si>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</si>
  <si>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</si>
  <si>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</si>
  <si>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</si>
  <si>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</si>
  <si>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</si>
  <si>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</si>
  <si>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</si>
  <si>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</si>
  <si>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</si>
  <si>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</si>
  <si>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</si>
  <si>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</si>
  <si>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</si>
  <si>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</si>
  <si>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</si>
  <si>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</si>
  <si>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</si>
  <si>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</si>
  <si>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</si>
  <si>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</si>
  <si>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</si>
  <si>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</si>
  <si>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</si>
  <si>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</si>
  <si>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</si>
  <si>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</si>
  <si>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</si>
  <si>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</si>
  <si>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</si>
  <si>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</si>
  <si>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</si>
  <si>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</si>
  <si>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</si>
  <si>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</si>
  <si>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</si>
  <si>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</si>
  <si>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</si>
  <si>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</si>
  <si>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</si>
  <si>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</si>
  <si>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</si>
  <si>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</si>
  <si>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</si>
  <si>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</si>
  <si>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</si>
  <si>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</si>
  <si>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</si>
  <si>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</si>
  <si>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</si>
  <si>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</si>
  <si>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</si>
  <si>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</si>
  <si>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</si>
  <si>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</si>
  <si>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</si>
  <si>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</si>
  <si>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</si>
  <si>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</si>
  <si>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</si>
  <si>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</si>
  <si>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</si>
  <si>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</si>
  <si>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</si>
  <si>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</si>
  <si>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</si>
  <si>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</si>
  <si>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</si>
  <si>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</si>
  <si>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</si>
  <si>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</si>
  <si>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</si>
  <si>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</si>
  <si>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</si>
  <si>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</si>
  <si>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</si>
  <si>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</si>
  <si>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</si>
  <si>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</si>
  <si>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</si>
  <si>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</si>
  <si>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</si>
  <si>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</si>
  <si>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</si>
  <si>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</si>
  <si>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</si>
  <si>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</si>
  <si>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</si>
  <si>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</si>
  <si>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</si>
  <si>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</si>
  <si>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</si>
  <si>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</si>
  <si>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</si>
  <si>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</si>
  <si>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</si>
  <si>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</si>
  <si>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</si>
  <si>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</si>
  <si>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</si>
  <si>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</si>
  <si>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</si>
  <si>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</si>
  <si>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</si>
  <si>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</si>
  <si>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</si>
  <si>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</si>
  <si>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</si>
  <si>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</si>
  <si>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</si>
  <si>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</si>
  <si>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</si>
  <si>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</si>
  <si>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</si>
  <si>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</si>
  <si>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</si>
  <si>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</si>
  <si>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</si>
  <si>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</si>
  <si>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</si>
  <si>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</si>
  <si>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</si>
  <si>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</si>
  <si>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</si>
  <si>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</si>
  <si>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</si>
  <si>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</si>
  <si>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</si>
  <si>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</si>
  <si>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</si>
  <si>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</si>
  <si>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</si>
  <si>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</si>
  <si>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</si>
  <si>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</si>
  <si>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</si>
  <si>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</si>
  <si>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</si>
  <si>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</si>
  <si>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</si>
  <si>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</si>
  <si>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</si>
  <si>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</si>
  <si>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</si>
  <si>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</si>
  <si>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</si>
  <si>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</si>
  <si>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</si>
  <si>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</si>
  <si>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</si>
  <si>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</si>
  <si>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</si>
  <si>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</si>
  <si>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</si>
  <si>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</si>
  <si>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</si>
  <si>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</si>
  <si>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</si>
  <si>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</si>
  <si>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</si>
  <si>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</si>
  <si>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</si>
  <si>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</si>
  <si>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</si>
  <si>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</si>
  <si>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</si>
  <si>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</si>
  <si>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</si>
  <si>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</si>
  <si>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</si>
  <si>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</si>
  <si>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</si>
  <si>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</si>
  <si>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</si>
  <si>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</si>
  <si>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</si>
  <si>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</si>
  <si>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</si>
  <si>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</si>
  <si>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</si>
  <si>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</si>
  <si>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</si>
  <si>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</si>
  <si>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</si>
  <si>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</si>
  <si>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</si>
  <si>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</si>
  <si>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</si>
  <si>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</si>
  <si>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</si>
  <si>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</si>
  <si>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</si>
  <si>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</si>
  <si>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</si>
  <si>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</si>
  <si>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</si>
  <si>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</si>
  <si>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</si>
  <si>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</si>
  <si>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</si>
  <si>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</si>
  <si>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</si>
  <si>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</si>
  <si>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</si>
  <si>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</si>
  <si>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</si>
  <si>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</si>
  <si>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</si>
  <si>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</si>
  <si>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</si>
  <si>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</si>
  <si>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</si>
  <si>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</si>
  <si>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</si>
  <si>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</si>
  <si>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</si>
  <si>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</si>
  <si>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</si>
  <si>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</si>
  <si>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</si>
  <si>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</si>
  <si>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</si>
  <si>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</si>
  <si>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</si>
  <si>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</si>
  <si>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</si>
  <si>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</si>
  <si>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</si>
  <si>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</si>
  <si>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</si>
  <si>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</si>
  <si>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</si>
  <si>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</si>
  <si>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</si>
  <si>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</si>
  <si>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</si>
  <si>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</si>
  <si>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</si>
  <si>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</si>
  <si>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</si>
  <si>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</si>
  <si>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</si>
  <si>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</si>
  <si>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</si>
  <si>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</si>
  <si>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</si>
  <si>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</si>
  <si>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</si>
  <si>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</si>
  <si>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</si>
  <si>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</si>
  <si>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</si>
  <si>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</si>
  <si>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</si>
  <si>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</si>
  <si>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</si>
  <si>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</si>
  <si>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</si>
  <si>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</si>
  <si>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</si>
  <si>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</si>
  <si>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</si>
  <si>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</si>
  <si>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</si>
  <si>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</si>
  <si>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</si>
  <si>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</si>
  <si>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</si>
  <si>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</si>
  <si>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</si>
  <si>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</si>
  <si>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</si>
  <si>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</si>
  <si>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</si>
  <si>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</si>
  <si>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</si>
  <si>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</si>
  <si>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</si>
  <si>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</si>
  <si>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</si>
  <si>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</si>
  <si>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</si>
  <si>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</si>
  <si>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</si>
  <si>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</si>
  <si>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</si>
  <si>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</si>
  <si>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</si>
  <si>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</si>
  <si>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</si>
  <si>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</si>
  <si>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</si>
  <si>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</si>
  <si>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</si>
  <si>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</si>
  <si>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</si>
  <si>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</si>
  <si>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</si>
  <si>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</si>
  <si>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</si>
  <si>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</si>
  <si>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</si>
  <si>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</si>
  <si>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</si>
  <si>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</si>
  <si>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</si>
  <si>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</si>
  <si>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</si>
  <si>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</si>
  <si>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</si>
  <si>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</si>
  <si>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</si>
  <si>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</si>
  <si>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</si>
  <si>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</si>
  <si>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</si>
  <si>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</si>
  <si>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</si>
  <si>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</si>
  <si>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</si>
  <si>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</si>
  <si>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</si>
  <si>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</si>
  <si>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</si>
  <si>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</si>
  <si>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</si>
  <si>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</si>
  <si>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</si>
  <si>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</si>
  <si>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</si>
  <si>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</si>
  <si>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</si>
  <si>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</si>
  <si>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</si>
  <si>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</si>
  <si>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</si>
  <si>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</si>
  <si>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</si>
  <si>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</si>
  <si>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</si>
  <si>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</si>
  <si>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</si>
  <si>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</si>
  <si>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</si>
  <si>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</si>
  <si>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</si>
  <si>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</si>
  <si>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</si>
  <si>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</si>
  <si>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</si>
  <si>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</si>
  <si>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</si>
  <si>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</si>
  <si>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</si>
  <si>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</si>
  <si>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</si>
  <si>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</si>
  <si>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</si>
  <si>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</si>
  <si>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</si>
  <si>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</si>
  <si>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</si>
  <si>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</si>
  <si>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</si>
  <si>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</si>
  <si>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</si>
  <si>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</si>
  <si>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</si>
  <si>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</si>
  <si>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</si>
  <si>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</si>
  <si>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</si>
  <si>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</si>
  <si>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</si>
  <si>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</si>
  <si>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</si>
  <si>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</si>
  <si>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</si>
  <si>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</si>
  <si>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</si>
  <si>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</si>
  <si>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</si>
  <si>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</si>
  <si>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</si>
  <si>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</si>
  <si>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</si>
  <si>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</si>
  <si>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</si>
  <si>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</si>
  <si>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</si>
  <si>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</si>
  <si>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</si>
  <si>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</si>
  <si>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</si>
  <si>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</si>
  <si>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</si>
  <si>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</si>
  <si>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</si>
  <si>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</si>
  <si>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</si>
  <si>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</si>
  <si>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</si>
  <si>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</si>
  <si>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</si>
  <si>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</si>
  <si>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</si>
  <si>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</si>
  <si>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</si>
  <si>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</si>
  <si>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</si>
  <si>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</si>
  <si>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</si>
  <si>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</si>
  <si>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</si>
  <si>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</si>
  <si>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</si>
  <si>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</si>
  <si>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</si>
  <si>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</si>
  <si>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</si>
  <si>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</si>
  <si>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</si>
  <si>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</si>
  <si>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</si>
  <si>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</si>
  <si>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</si>
  <si>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</si>
  <si>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</si>
  <si>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</si>
  <si>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</si>
  <si>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</si>
  <si>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</si>
  <si>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</si>
  <si>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</si>
  <si>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</si>
  <si>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</si>
  <si>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</si>
  <si>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</si>
  <si>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</si>
  <si>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</si>
  <si>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</si>
  <si>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</si>
  <si>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</si>
  <si>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</si>
  <si>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</si>
  <si>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</si>
  <si>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</si>
  <si>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</si>
  <si>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</si>
  <si>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</si>
  <si>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</si>
  <si>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</si>
  <si>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</si>
  <si>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</si>
  <si>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</si>
  <si>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</si>
  <si>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</si>
  <si>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</si>
  <si>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</si>
  <si>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</si>
  <si>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</si>
  <si>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</si>
  <si>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</si>
  <si>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</si>
  <si>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</si>
  <si>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</si>
  <si>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</si>
  <si>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</si>
  <si>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</si>
  <si>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</si>
  <si>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</si>
  <si>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</si>
  <si>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</si>
  <si>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</si>
  <si>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</si>
  <si>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</si>
  <si>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</si>
  <si>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</si>
  <si>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</si>
  <si>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</si>
  <si>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</si>
  <si>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</si>
  <si>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</si>
  <si>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</si>
  <si>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</si>
  <si>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</si>
  <si>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</si>
  <si>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</si>
  <si>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</si>
  <si>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</si>
  <si>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</si>
  <si>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</si>
  <si>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</si>
  <si>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</si>
  <si>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</si>
  <si>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</si>
  <si>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</si>
  <si>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</si>
  <si>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</si>
  <si>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</si>
  <si>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</si>
  <si>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</si>
  <si>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</si>
  <si>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</si>
  <si>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</si>
  <si>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</si>
  <si>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</si>
  <si>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</si>
  <si>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</si>
  <si>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</si>
  <si>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</si>
  <si>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</si>
  <si>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</si>
  <si>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</si>
  <si>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</si>
  <si>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</si>
  <si>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</si>
  <si>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</si>
  <si>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</si>
  <si>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</si>
  <si>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</si>
  <si>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</si>
  <si>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</si>
  <si>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</si>
  <si>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</si>
  <si>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</si>
  <si>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</si>
  <si>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</si>
  <si>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</si>
  <si>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</si>
  <si>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</si>
  <si>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</si>
  <si>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</si>
  <si>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</si>
  <si>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</si>
  <si>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</si>
  <si>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</si>
  <si>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</si>
  <si>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</si>
  <si>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</si>
  <si>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</si>
  <si>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</si>
  <si>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</si>
  <si>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</si>
  <si>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</si>
  <si>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</si>
  <si>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</si>
  <si>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</si>
  <si>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</si>
  <si>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</si>
  <si>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</si>
  <si>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</si>
  <si>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</si>
  <si>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</si>
  <si>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</si>
  <si>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</si>
  <si>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</si>
  <si>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</si>
  <si>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</si>
  <si>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</si>
  <si>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</si>
  <si>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</si>
  <si>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</si>
  <si>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</si>
  <si>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</si>
  <si>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</si>
  <si>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</si>
  <si>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</si>
  <si>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</si>
  <si>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</si>
  <si>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</si>
  <si>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</si>
  <si>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</si>
  <si>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</si>
  <si>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</si>
  <si>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</si>
  <si>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</si>
  <si>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</si>
  <si>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</si>
  <si>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</si>
  <si>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</si>
  <si>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</si>
  <si>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</si>
  <si>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</si>
  <si>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</si>
  <si>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</si>
  <si>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</si>
  <si>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</si>
  <si>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</si>
  <si>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</si>
  <si>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</si>
  <si>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</si>
  <si>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</si>
  <si>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</si>
  <si>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</si>
  <si>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</si>
  <si>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</si>
  <si>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</si>
  <si>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</si>
  <si>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</si>
  <si>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</si>
  <si>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</si>
  <si>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</si>
  <si>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</si>
  <si>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</si>
  <si>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</si>
  <si>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</si>
  <si>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</si>
  <si>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</si>
  <si>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</si>
  <si>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</si>
  <si>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</si>
  <si>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</si>
  <si>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</si>
  <si>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</si>
  <si>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</si>
  <si>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</si>
  <si>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</si>
  <si>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</si>
  <si>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</si>
  <si>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</si>
  <si>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</si>
  <si>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</si>
  <si>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</si>
  <si>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</si>
  <si>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</si>
  <si>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</si>
  <si>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</si>
  <si>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</si>
  <si>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</si>
  <si>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</si>
  <si>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</si>
  <si>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</si>
  <si>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</si>
  <si>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</si>
  <si>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</si>
  <si>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</si>
  <si>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</si>
  <si>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</si>
  <si>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</si>
  <si>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</si>
  <si>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</si>
  <si>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</si>
  <si>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</si>
  <si>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</si>
  <si>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</si>
  <si>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</si>
  <si>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</si>
  <si>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</si>
  <si>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</si>
  <si>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</si>
  <si>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</si>
  <si>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</si>
  <si>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</si>
  <si>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</si>
  <si>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</si>
  <si>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</si>
  <si>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</si>
  <si>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</si>
  <si>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</si>
  <si>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</si>
  <si>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</si>
  <si>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</si>
  <si>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</si>
  <si>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</si>
  <si>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</si>
  <si>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</si>
  <si>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</si>
  <si>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</si>
  <si>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</si>
  <si>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</si>
  <si>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</si>
  <si>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</si>
  <si>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</si>
  <si>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</si>
  <si>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</si>
  <si>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</si>
  <si>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</si>
  <si>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</si>
  <si>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</si>
  <si>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</si>
  <si>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</si>
  <si>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</si>
  <si>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</si>
  <si>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</si>
  <si>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</si>
  <si>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</si>
  <si>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</si>
  <si>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</si>
  <si>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</si>
  <si>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</si>
  <si>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</si>
  <si>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</si>
  <si>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</si>
  <si>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</si>
  <si>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</si>
  <si>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</si>
  <si>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</si>
  <si>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</si>
  <si>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</si>
  <si>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</si>
  <si>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</si>
  <si>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</si>
  <si>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</si>
  <si>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</si>
  <si>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</si>
  <si>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</si>
  <si>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</si>
  <si>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</si>
  <si>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</si>
  <si>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</si>
  <si>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</si>
  <si>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</si>
  <si>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</si>
  <si>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</si>
  <si>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</si>
  <si>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</si>
  <si>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</si>
  <si>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</si>
  <si>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</si>
  <si>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</si>
  <si>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</si>
  <si>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</si>
  <si>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</si>
  <si>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</si>
  <si>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</si>
  <si>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</si>
  <si>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</si>
  <si>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</si>
  <si>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</si>
  <si>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</si>
  <si>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</si>
  <si>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</si>
  <si>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</si>
  <si>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</si>
  <si>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</si>
  <si>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</si>
  <si>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</si>
  <si>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</si>
  <si>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</si>
  <si>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</si>
  <si>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</si>
  <si>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</si>
  <si>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</si>
  <si>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</si>
  <si>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</si>
  <si>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</si>
  <si>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</si>
  <si>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</si>
  <si>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</si>
  <si>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</si>
  <si>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</si>
  <si>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</si>
  <si>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</si>
  <si>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</si>
  <si>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</si>
  <si>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</si>
  <si>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</si>
  <si>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</si>
  <si>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</si>
  <si>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</si>
  <si>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</si>
  <si>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</si>
  <si>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</si>
  <si>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</si>
  <si>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</si>
  <si>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</si>
  <si>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</si>
  <si>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</si>
  <si>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</si>
  <si>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</si>
  <si>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</si>
  <si>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</si>
  <si>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</si>
  <si>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</si>
  <si>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</si>
  <si>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</si>
  <si>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</si>
  <si>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</si>
  <si>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</si>
  <si>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</si>
  <si>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</si>
  <si>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</si>
  <si>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</si>
  <si>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</si>
  <si>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</si>
  <si>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</si>
  <si>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</si>
  <si>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</si>
  <si>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</si>
  <si>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</si>
  <si>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</si>
  <si>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</si>
  <si>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</si>
  <si>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</si>
  <si>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</si>
  <si>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</si>
  <si>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</si>
  <si>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</si>
  <si>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</si>
  <si>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</si>
  <si>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</si>
  <si>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</si>
  <si>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</si>
  <si>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</si>
  <si>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</si>
  <si>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</si>
  <si>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</si>
  <si>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</si>
  <si>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</si>
  <si>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</si>
  <si>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</si>
  <si>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</si>
  <si>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</si>
  <si>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</si>
  <si>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</si>
  <si>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</si>
  <si>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</si>
  <si>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</si>
  <si>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</si>
  <si>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</si>
  <si>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</si>
  <si>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</si>
  <si>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</si>
  <si>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</si>
  <si>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</si>
  <si>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</si>
  <si>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</si>
  <si>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</si>
  <si>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</si>
  <si>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</si>
  <si>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</si>
  <si>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</si>
  <si>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</si>
  <si>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</si>
  <si>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</si>
  <si>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</si>
  <si>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</si>
  <si>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</si>
  <si>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</si>
  <si>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</si>
  <si>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</si>
  <si>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</si>
  <si>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</si>
  <si>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</si>
  <si>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</si>
  <si>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</si>
  <si>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</si>
  <si>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</si>
  <si>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</si>
  <si>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</si>
  <si>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</si>
  <si>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</si>
  <si>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</si>
  <si>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</si>
  <si>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</si>
  <si>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</si>
  <si>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</si>
  <si>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</si>
  <si>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</si>
  <si>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</si>
  <si>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</si>
  <si>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</si>
  <si>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</si>
  <si>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</si>
  <si>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</si>
  <si>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</si>
  <si>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</si>
  <si>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</si>
  <si>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</si>
  <si>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</si>
  <si>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</si>
  <si>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</si>
  <si>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</si>
  <si>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</si>
  <si>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</si>
  <si>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</si>
  <si>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</si>
  <si>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</si>
  <si>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</si>
  <si>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</si>
  <si>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</si>
  <si>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</si>
  <si>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</si>
  <si>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</si>
  <si>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</si>
  <si>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</si>
  <si>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</si>
  <si>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</si>
  <si>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</si>
  <si>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</si>
  <si>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</si>
  <si>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</si>
  <si>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</si>
  <si>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</si>
  <si>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</si>
  <si>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</si>
  <si>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</si>
  <si>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</si>
  <si>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</si>
  <si>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</si>
  <si>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</si>
  <si>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</si>
  <si>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</si>
  <si>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</si>
  <si>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</si>
  <si>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</si>
  <si>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</si>
  <si>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</si>
  <si>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</si>
  <si>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</si>
  <si>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</si>
  <si>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</si>
  <si>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</si>
  <si>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</si>
  <si>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</si>
  <si>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</si>
  <si>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</si>
  <si>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</si>
  <si>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</si>
  <si>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</si>
  <si>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</si>
  <si>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</si>
  <si>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</si>
  <si>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</si>
  <si>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</si>
  <si>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</si>
  <si>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</si>
  <si>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</si>
  <si>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</si>
  <si>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</si>
  <si>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</si>
  <si>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</si>
  <si>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</si>
  <si>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</si>
  <si>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</si>
  <si>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</si>
  <si>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</si>
  <si>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</si>
  <si>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</si>
  <si>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</si>
  <si>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</si>
  <si>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</si>
  <si>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</si>
  <si>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</si>
  <si>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</si>
  <si>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</si>
  <si>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</si>
  <si>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</si>
  <si>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</si>
  <si>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</si>
  <si>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</si>
  <si>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</si>
  <si>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</si>
  <si>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</si>
  <si>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</si>
  <si>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</si>
  <si>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</si>
  <si>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</si>
  <si>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</si>
  <si>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</si>
  <si>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</si>
  <si>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</si>
  <si>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</si>
  <si>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</si>
  <si>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</si>
  <si>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</si>
  <si>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</si>
  <si>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</si>
  <si>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</si>
  <si>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</si>
  <si>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</si>
  <si>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</si>
  <si>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</si>
  <si>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</si>
  <si>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</si>
  <si>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</si>
  <si>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</si>
  <si>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</si>
  <si>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</si>
  <si>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</si>
  <si>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</si>
  <si>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</si>
  <si>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</si>
  <si>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</si>
  <si>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</si>
  <si>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</si>
  <si>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</si>
  <si>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</si>
  <si>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</si>
  <si>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</si>
  <si>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</si>
  <si>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</si>
  <si>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</si>
  <si>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</si>
  <si>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</si>
  <si>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</si>
  <si>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</si>
  <si>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</si>
  <si>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</si>
  <si>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</si>
  <si>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</si>
  <si>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</si>
  <si>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</si>
  <si>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</si>
  <si>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</si>
  <si>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</si>
  <si>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</si>
  <si>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</si>
  <si>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</si>
  <si>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</si>
  <si>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</si>
  <si>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</si>
  <si>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</si>
  <si>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</si>
  <si>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</si>
  <si>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</si>
  <si>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</si>
  <si>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</si>
  <si>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</si>
  <si>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</si>
  <si>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</si>
  <si>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</si>
  <si>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</si>
  <si>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</si>
  <si>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</si>
  <si>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</si>
  <si>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</si>
  <si>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</si>
  <si>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</si>
  <si>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</si>
  <si>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</si>
  <si>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</si>
  <si>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</si>
  <si>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</si>
  <si>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</si>
  <si>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</si>
  <si>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</si>
  <si>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</si>
  <si>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</si>
  <si>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</si>
  <si>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</si>
  <si>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</si>
  <si>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</si>
  <si>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</si>
  <si>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</si>
  <si>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</si>
  <si>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</si>
  <si>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</si>
  <si>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</si>
  <si>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</si>
  <si>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</si>
  <si>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</si>
  <si>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</si>
  <si>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</si>
  <si>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</si>
  <si>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</si>
  <si>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</si>
  <si>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</si>
  <si>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</si>
  <si>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</si>
  <si>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</si>
  <si>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</si>
  <si>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</si>
  <si>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</si>
  <si>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</si>
  <si>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</si>
  <si>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</si>
  <si>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</si>
  <si>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</si>
  <si>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</si>
  <si>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</si>
  <si>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</si>
  <si>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</si>
  <si>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</si>
  <si>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</si>
  <si>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</si>
  <si>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</si>
  <si>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</si>
  <si>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</si>
  <si>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</si>
  <si>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</si>
  <si>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</si>
  <si>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</si>
  <si>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</si>
  <si>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</si>
  <si>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</si>
  <si>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</si>
  <si>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</si>
  <si>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</si>
  <si>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</si>
  <si>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</si>
  <si>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</si>
  <si>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</si>
  <si>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</si>
  <si>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</si>
  <si>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</si>
  <si>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</si>
  <si>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</si>
  <si>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</si>
  <si>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</si>
  <si>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</si>
  <si>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</si>
  <si>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</si>
  <si>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</si>
  <si>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</si>
  <si>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</si>
  <si>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</si>
  <si>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</si>
  <si>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</si>
  <si>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</si>
  <si>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</si>
  <si>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</si>
  <si>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</si>
  <si>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</si>
  <si>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</si>
  <si>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</si>
  <si>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</si>
  <si>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</si>
  <si>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</si>
  <si>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</si>
  <si>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</si>
  <si>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</si>
  <si>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</si>
  <si>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</si>
  <si>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</si>
  <si>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</si>
  <si>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</si>
  <si>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</si>
  <si>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</si>
  <si>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</si>
  <si>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</si>
  <si>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</si>
  <si>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</si>
  <si>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</si>
  <si>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</si>
  <si>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</si>
  <si>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</si>
  <si>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</si>
  <si>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</si>
  <si>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</si>
  <si>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</si>
  <si>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</si>
  <si>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</si>
  <si>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</si>
  <si>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</si>
  <si>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</si>
  <si>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</si>
  <si>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</si>
  <si>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</si>
  <si>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</si>
  <si>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</si>
  <si>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</si>
  <si>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</si>
  <si>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</si>
  <si>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</si>
  <si>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</si>
  <si>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</si>
  <si>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</si>
  <si>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</si>
  <si>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</si>
  <si>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</si>
  <si>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</si>
  <si>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</si>
  <si>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</si>
  <si>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</si>
  <si>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</si>
  <si>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</si>
  <si>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</si>
  <si>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</si>
  <si>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</si>
  <si>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</si>
  <si>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</si>
  <si>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</si>
  <si>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</si>
  <si>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</si>
  <si>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</si>
  <si>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</si>
  <si>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</si>
  <si>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</si>
  <si>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</si>
  <si>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</si>
  <si>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</si>
  <si>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</si>
  <si>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</si>
  <si>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</si>
  <si>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</si>
  <si>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</si>
  <si>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</si>
  <si>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</si>
  <si>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</si>
  <si>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</si>
  <si>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</si>
  <si>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</si>
  <si>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</si>
  <si>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</si>
  <si>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</si>
  <si>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</si>
  <si>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</si>
  <si>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</si>
  <si>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</si>
  <si>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</si>
  <si>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</si>
  <si>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</si>
  <si>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</si>
  <si>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</si>
  <si>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</si>
  <si>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</si>
  <si>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</si>
  <si>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</si>
  <si>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</si>
  <si>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</si>
  <si>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</si>
  <si>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</si>
  <si>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</si>
  <si>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</si>
  <si>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</si>
  <si>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</si>
  <si>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</si>
  <si>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</si>
  <si>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</si>
  <si>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</si>
  <si>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</si>
  <si>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</si>
  <si>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</si>
  <si>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</si>
  <si>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</si>
  <si>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</si>
  <si>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</si>
  <si>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</si>
  <si>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</si>
  <si>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</si>
  <si>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</si>
  <si>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</si>
  <si>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</si>
  <si>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</si>
  <si>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</si>
  <si>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</si>
  <si>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</si>
  <si>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</si>
  <si>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</si>
  <si>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</si>
  <si>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</si>
  <si>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</si>
  <si>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</si>
  <si>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</si>
  <si>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</si>
  <si>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</si>
  <si>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</si>
  <si>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</si>
  <si>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</si>
  <si>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</si>
  <si>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</si>
  <si>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</si>
  <si>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</si>
  <si>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</si>
  <si>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</si>
  <si>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</si>
  <si>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</si>
  <si>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</si>
  <si>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</si>
  <si>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</si>
  <si>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</si>
  <si>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</si>
  <si>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</si>
  <si>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</si>
  <si>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</si>
  <si>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</si>
  <si>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</si>
  <si>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</si>
  <si>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</si>
  <si>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</si>
  <si>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</si>
  <si>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</si>
  <si>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</si>
  <si>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</si>
  <si>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</si>
  <si>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</si>
  <si>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</si>
  <si>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</si>
  <si>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</si>
  <si>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</si>
  <si>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</si>
  <si>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</si>
  <si>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</si>
  <si>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</si>
  <si>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</si>
  <si>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</si>
  <si>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</si>
  <si>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</si>
  <si>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</si>
  <si>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</si>
  <si>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</si>
  <si>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</si>
  <si>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</si>
  <si>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</si>
  <si>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</si>
  <si>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</si>
  <si>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</si>
  <si>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</si>
  <si>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</si>
  <si>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</si>
  <si>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</si>
  <si>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</si>
  <si>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</si>
  <si>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</si>
  <si>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</si>
  <si>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</si>
  <si>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</si>
  <si>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</si>
  <si>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</si>
  <si>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</si>
  <si>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</si>
  <si>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</si>
  <si>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</si>
  <si>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</si>
  <si>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</si>
  <si>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</si>
  <si>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</si>
  <si>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</si>
  <si>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</si>
  <si>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</si>
  <si>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</si>
  <si>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</si>
  <si>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</si>
  <si>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</si>
  <si>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</si>
  <si>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</si>
  <si>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</si>
  <si>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</si>
  <si>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</si>
  <si>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</si>
  <si>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</si>
  <si>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</si>
  <si>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</si>
  <si>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</si>
  <si>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</si>
  <si>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</si>
  <si>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</si>
  <si>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</si>
  <si>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</si>
  <si>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</si>
  <si>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</si>
  <si>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</si>
  <si>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</si>
  <si>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</si>
  <si>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</si>
  <si>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</si>
  <si>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</si>
  <si>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</si>
  <si>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</si>
  <si>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</si>
  <si>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</si>
  <si>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</si>
  <si>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</si>
  <si>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</si>
  <si>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</si>
  <si>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</si>
  <si>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</si>
  <si>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</si>
  <si>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</si>
  <si>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</si>
  <si>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</si>
  <si>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</si>
  <si>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</si>
  <si>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</si>
  <si>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</si>
  <si>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</si>
  <si>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</si>
  <si>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</si>
  <si>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</si>
  <si>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</si>
  <si>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</si>
  <si>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</si>
  <si>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</si>
  <si>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</si>
  <si>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</si>
  <si>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</si>
  <si>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</si>
  <si>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</si>
  <si>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</si>
  <si>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</si>
  <si>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</si>
  <si>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</si>
  <si>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</si>
  <si>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</si>
  <si>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</si>
  <si>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</si>
  <si>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</si>
  <si>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</si>
  <si>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</si>
  <si>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</si>
  <si>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</si>
  <si>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</si>
  <si>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</si>
  <si>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</si>
  <si>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</si>
  <si>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</si>
  <si>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</si>
  <si>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</si>
  <si>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</si>
  <si>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</si>
  <si>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</si>
  <si>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</si>
  <si>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</si>
  <si>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</si>
  <si>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</si>
  <si>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</si>
  <si>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</si>
  <si>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</si>
  <si>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</si>
  <si>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</si>
  <si>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</si>
  <si>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</si>
  <si>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</si>
  <si>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</si>
  <si>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</si>
  <si>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</si>
  <si>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</si>
  <si>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</si>
  <si>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</si>
  <si>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</si>
  <si>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</si>
  <si>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</si>
  <si>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</si>
  <si>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</si>
  <si>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</si>
  <si>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</si>
  <si>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</si>
  <si>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</si>
  <si>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</si>
  <si>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</si>
  <si>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</si>
  <si>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</si>
  <si>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</si>
  <si>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</si>
  <si>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</si>
  <si>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</si>
  <si>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</si>
  <si>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</si>
  <si>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</si>
  <si>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</si>
  <si>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</si>
  <si>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</si>
  <si>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</si>
  <si>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</si>
  <si>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</si>
  <si>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</si>
  <si>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</si>
  <si>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</si>
  <si>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</si>
  <si>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</si>
  <si>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</si>
  <si>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</si>
  <si>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</si>
  <si>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</si>
  <si>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</si>
  <si>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</si>
  <si>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</si>
  <si>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</si>
  <si>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</si>
  <si>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</si>
  <si>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</si>
  <si>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</si>
  <si>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</si>
  <si>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</si>
  <si>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</si>
  <si>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</si>
  <si>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</si>
  <si>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</si>
  <si>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</si>
  <si>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</si>
  <si>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</si>
  <si>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</si>
  <si>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</si>
  <si>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</si>
  <si>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</si>
  <si>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</si>
  <si>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</si>
  <si>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</si>
  <si>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</si>
  <si>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</si>
  <si>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</si>
  <si>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</si>
  <si>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</si>
  <si>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</si>
  <si>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</si>
  <si>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</si>
  <si>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</si>
  <si>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</si>
  <si>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</si>
  <si>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</si>
  <si>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</si>
  <si>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</si>
  <si>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</si>
  <si>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</si>
  <si>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</si>
  <si>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</si>
  <si>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</si>
  <si>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</si>
  <si>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</si>
  <si>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</si>
  <si>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</si>
  <si>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</si>
  <si>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</si>
  <si>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</si>
  <si>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</si>
  <si>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</si>
  <si>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</si>
  <si>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</si>
  <si>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</si>
  <si>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</si>
  <si>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</si>
  <si>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</si>
  <si>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</si>
  <si>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</si>
  <si>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</si>
  <si>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</si>
  <si>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</si>
  <si>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</si>
  <si>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</si>
  <si>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</si>
  <si>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</si>
  <si>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</si>
  <si>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</si>
  <si>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</si>
  <si>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</si>
  <si>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</si>
  <si>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</si>
  <si>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</si>
  <si>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</si>
  <si>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</si>
  <si>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</si>
  <si>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</si>
  <si>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</si>
  <si>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</si>
  <si>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</si>
  <si>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</si>
  <si>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</si>
  <si>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</si>
  <si>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</si>
  <si>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</si>
  <si>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</si>
  <si>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</si>
  <si>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</si>
  <si>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</si>
  <si>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</si>
  <si>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</si>
  <si>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</si>
  <si>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</si>
  <si>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</si>
  <si>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</si>
  <si>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</si>
  <si>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</si>
  <si>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</si>
  <si>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</si>
  <si>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</si>
  <si>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</si>
  <si>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</si>
  <si>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</si>
  <si>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</si>
  <si>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</si>
  <si>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</si>
  <si>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</si>
  <si>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</si>
  <si>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</si>
  <si>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</si>
  <si>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</si>
  <si>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</si>
  <si>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</si>
  <si>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</si>
  <si>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</si>
  <si>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</si>
  <si>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</si>
  <si>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</si>
  <si>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</si>
  <si>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</si>
  <si>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</si>
  <si>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</si>
  <si>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</si>
  <si>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</si>
  <si>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</si>
  <si>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</si>
  <si>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</si>
  <si>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</si>
  <si>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</si>
  <si>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</si>
  <si>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</si>
  <si>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</si>
  <si>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</si>
  <si>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</si>
  <si>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</si>
  <si>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</si>
  <si>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</si>
  <si>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</si>
  <si>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</si>
  <si>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</si>
  <si>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</si>
  <si>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</si>
  <si>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</si>
  <si>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</si>
  <si>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</si>
  <si>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</si>
  <si>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</si>
  <si>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</si>
  <si>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</si>
  <si>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</si>
  <si>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</si>
  <si>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</si>
  <si>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</si>
  <si>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</si>
  <si>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</si>
  <si>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</si>
  <si>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</si>
  <si>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</si>
  <si>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</si>
  <si>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</si>
  <si>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</si>
  <si>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</si>
  <si>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</si>
  <si>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</si>
  <si>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</si>
  <si>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</si>
  <si>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</si>
  <si>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</si>
  <si>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</si>
  <si>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</si>
  <si>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</si>
  <si>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</si>
  <si>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</si>
  <si>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</si>
  <si>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</si>
  <si>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</si>
  <si>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</si>
  <si>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</si>
  <si>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</si>
  <si>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</si>
  <si>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</si>
  <si>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</si>
  <si>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</si>
  <si>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</si>
  <si>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</si>
  <si>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</si>
  <si>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</si>
  <si>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</si>
  <si>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</si>
  <si>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</si>
  <si>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</si>
  <si>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</si>
  <si>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</si>
  <si>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</si>
  <si>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</si>
  <si>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</si>
  <si>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</si>
  <si>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</si>
  <si>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</si>
  <si>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</si>
  <si>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</si>
  <si>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</si>
  <si>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</si>
  <si>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</si>
  <si>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</si>
  <si>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</si>
  <si>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</si>
  <si>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</si>
  <si>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</si>
  <si>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</si>
  <si>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</si>
  <si>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</si>
  <si>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</si>
  <si>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</si>
  <si>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</si>
  <si>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</si>
  <si>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</si>
  <si>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</si>
  <si>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</si>
  <si>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</si>
  <si>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</si>
  <si>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</si>
  <si>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</si>
  <si>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</si>
  <si>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</si>
  <si>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</si>
  <si>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</si>
  <si>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</si>
  <si>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</si>
  <si>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</si>
  <si>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</si>
  <si>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</si>
  <si>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</si>
  <si>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</si>
  <si>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</si>
  <si>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</si>
  <si>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</si>
  <si>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</si>
  <si>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</si>
  <si>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</si>
  <si>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</si>
  <si>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</si>
  <si>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</si>
  <si>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</si>
  <si>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</si>
  <si>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</si>
  <si>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</si>
  <si>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</si>
  <si>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</si>
  <si>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</si>
  <si>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</si>
  <si>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</si>
  <si>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</si>
  <si>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</si>
  <si>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</si>
  <si>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</si>
  <si>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</si>
  <si>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</si>
  <si>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</si>
  <si>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</si>
  <si>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</si>
  <si>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</si>
  <si>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</si>
  <si>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</si>
  <si>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</si>
  <si>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</si>
  <si>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</si>
  <si>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</si>
  <si>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</si>
  <si>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</si>
  <si>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</si>
  <si>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</si>
  <si>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</si>
  <si>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</si>
  <si>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</si>
  <si>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</si>
  <si>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</si>
  <si>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</si>
  <si>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</si>
  <si>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</si>
  <si>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</si>
  <si>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</si>
  <si>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</si>
  <si>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</si>
  <si>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</si>
  <si>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</si>
  <si>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</si>
  <si>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</si>
  <si>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</si>
  <si>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</si>
  <si>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</si>
  <si>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</si>
  <si>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</si>
  <si>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</si>
  <si>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</si>
  <si>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</si>
  <si>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</si>
  <si>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</si>
  <si>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</si>
  <si>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</si>
  <si>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</si>
  <si>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</si>
  <si>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</si>
  <si>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</si>
  <si>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</si>
  <si>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</si>
  <si>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</si>
  <si>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</si>
  <si>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</si>
  <si>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</si>
  <si>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</si>
  <si>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</si>
  <si>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</si>
  <si>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</si>
  <si>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</si>
  <si>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</si>
  <si>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</si>
  <si>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</si>
  <si>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</si>
  <si>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</si>
  <si>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</si>
  <si>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</si>
  <si>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</si>
  <si>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</si>
  <si>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</si>
  <si>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</si>
  <si>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</si>
  <si>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</si>
  <si>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</si>
  <si>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</si>
  <si>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</si>
  <si>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</si>
  <si>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</si>
  <si>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</si>
  <si>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</si>
  <si>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</si>
  <si>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</si>
  <si>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</si>
  <si>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</si>
  <si>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</si>
  <si>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</si>
  <si>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</si>
  <si>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</si>
  <si>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</si>
  <si>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</si>
  <si>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</si>
  <si>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</si>
  <si>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</si>
  <si>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</si>
  <si>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</si>
  <si>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</si>
  <si>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</si>
  <si>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</si>
  <si>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</si>
  <si>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</si>
  <si>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</si>
  <si>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</si>
  <si>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</si>
  <si>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</si>
  <si>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</si>
  <si>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</si>
  <si>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</si>
  <si>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</si>
  <si>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</si>
  <si>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</si>
  <si>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</si>
  <si>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</si>
  <si>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</si>
  <si>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</si>
  <si>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</si>
  <si>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</si>
  <si>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</si>
  <si>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</si>
  <si>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</si>
  <si>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</si>
  <si>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</si>
  <si>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</si>
  <si>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</si>
  <si>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</si>
  <si>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</si>
  <si>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</si>
  <si>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</si>
  <si>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</si>
  <si>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</si>
  <si>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</si>
  <si>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</si>
  <si>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</si>
  <si>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</si>
  <si>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</si>
  <si>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</si>
  <si>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</si>
  <si>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</si>
  <si>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</si>
  <si>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</si>
  <si>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</si>
  <si>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</si>
  <si>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</si>
  <si>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</si>
  <si>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</si>
  <si>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</si>
  <si>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</si>
  <si>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</si>
  <si>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</si>
  <si>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</si>
  <si>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</si>
  <si>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</si>
  <si>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</si>
  <si>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</si>
  <si>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</si>
  <si>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</si>
  <si>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</si>
  <si>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</si>
  <si>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</si>
  <si>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</si>
  <si>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</si>
  <si>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</si>
  <si>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</si>
  <si>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</si>
  <si>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</si>
  <si>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</si>
  <si>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</si>
  <si>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</si>
  <si>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</si>
  <si>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</si>
  <si>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</si>
  <si>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</si>
  <si>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</si>
  <si>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</si>
  <si>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</si>
  <si>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</si>
  <si>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</si>
  <si>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</si>
  <si>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</si>
  <si>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</si>
  <si>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</si>
  <si>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</si>
  <si>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</si>
  <si>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</si>
  <si>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</si>
  <si>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</si>
  <si>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</si>
  <si>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</si>
  <si>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</si>
  <si>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</si>
  <si>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</si>
  <si>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</si>
  <si>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</si>
  <si>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</si>
  <si>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</si>
  <si>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</si>
  <si>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</si>
  <si>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</si>
  <si>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</si>
  <si>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</si>
  <si>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</si>
  <si>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</si>
  <si>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</si>
  <si>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</si>
  <si>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</si>
  <si>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</si>
  <si>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</si>
  <si>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</si>
  <si>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</si>
  <si>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</si>
  <si>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</si>
  <si>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</si>
  <si>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</si>
  <si>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</si>
  <si>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</si>
  <si>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</si>
  <si>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</si>
  <si>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</si>
  <si>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</si>
  <si>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</si>
  <si>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</si>
  <si>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</si>
  <si>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</si>
  <si>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</si>
  <si>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</si>
  <si>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</si>
  <si>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</si>
  <si>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</si>
  <si>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</si>
  <si>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</si>
  <si>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</si>
  <si>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</si>
  <si>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</si>
  <si>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</si>
  <si>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</si>
  <si>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</si>
  <si>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</si>
  <si>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</si>
  <si>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</si>
  <si>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</si>
  <si>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</si>
  <si>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</si>
  <si>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</si>
  <si>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</si>
  <si>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</si>
  <si>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</si>
  <si>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</si>
  <si>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</si>
  <si>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</si>
  <si>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</si>
  <si>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</si>
  <si>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</si>
  <si>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</si>
  <si>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</si>
  <si>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</si>
  <si>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</si>
  <si>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</si>
  <si>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</si>
  <si>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</si>
  <si>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</si>
  <si>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</si>
  <si>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</si>
  <si>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</si>
  <si>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</si>
  <si>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</si>
  <si>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</si>
  <si>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</si>
  <si>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</si>
  <si>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</si>
  <si>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</si>
  <si>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</si>
  <si>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</si>
  <si>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</si>
  <si>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</si>
  <si>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</si>
  <si>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</si>
  <si>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</si>
  <si>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</si>
  <si>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</si>
  <si>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</si>
  <si>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</si>
  <si>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</si>
  <si>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</si>
  <si>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</si>
  <si>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</si>
  <si>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</si>
  <si>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</si>
  <si>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</si>
  <si>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</si>
  <si>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</si>
  <si>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</si>
  <si>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</si>
  <si>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</si>
  <si>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</si>
  <si>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</si>
  <si>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</si>
  <si>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</si>
  <si>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</si>
  <si>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</si>
  <si>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</si>
  <si>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</si>
  <si>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</si>
  <si>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</si>
  <si>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</si>
  <si>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</si>
  <si>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</si>
  <si>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</si>
  <si>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</si>
  <si>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</si>
  <si>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</si>
  <si>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</si>
  <si>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</si>
  <si>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</si>
  <si>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</si>
  <si>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</si>
  <si>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</si>
  <si>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</si>
  <si>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</si>
  <si>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</si>
  <si>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</si>
  <si>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</si>
  <si>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</si>
  <si>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</si>
  <si>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</si>
  <si>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</si>
  <si>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</si>
  <si>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</si>
  <si>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</si>
  <si>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</si>
  <si>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</si>
  <si>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</si>
  <si>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</si>
  <si>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</si>
  <si>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</si>
  <si>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</si>
  <si>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</si>
  <si>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</si>
  <si>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</si>
  <si>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</si>
  <si>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</si>
  <si>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</si>
  <si>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</si>
  <si>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</si>
  <si>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</si>
  <si>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</si>
  <si>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</si>
  <si>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</si>
  <si>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</si>
  <si>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</si>
  <si>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</si>
  <si>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</si>
  <si>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</si>
  <si>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</si>
  <si>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</si>
  <si>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</si>
  <si>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</si>
  <si>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</si>
  <si>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</si>
  <si>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</si>
  <si>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</si>
  <si>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</si>
  <si>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</si>
  <si>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</si>
  <si>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</si>
  <si>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</si>
  <si>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</si>
  <si>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</si>
  <si>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</si>
  <si>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</si>
  <si>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</si>
  <si>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</si>
  <si>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</si>
  <si>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</si>
  <si>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</si>
  <si>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</si>
  <si>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</si>
  <si>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</si>
  <si>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</si>
  <si>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</si>
  <si>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</si>
  <si>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</si>
  <si>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</si>
  <si>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</si>
  <si>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</si>
  <si>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</si>
  <si>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</si>
  <si>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</si>
  <si>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</si>
  <si>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</si>
  <si>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</si>
  <si>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</si>
  <si>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</si>
  <si>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</si>
  <si>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</si>
  <si>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</si>
  <si>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</si>
  <si>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</si>
  <si>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</si>
  <si>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</si>
  <si>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</si>
  <si>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</si>
  <si>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</si>
  <si>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</si>
  <si>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</si>
  <si>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</si>
  <si>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</si>
  <si>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</si>
  <si>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</si>
  <si>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</si>
  <si>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</si>
  <si>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</si>
  <si>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</si>
  <si>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</si>
  <si>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</si>
  <si>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</si>
  <si>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</si>
  <si>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</si>
  <si>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</si>
  <si>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</si>
  <si>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</si>
  <si>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</si>
  <si>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</si>
  <si>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</si>
  <si>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</si>
  <si>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</si>
  <si>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</si>
  <si>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</si>
  <si>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</si>
  <si>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</si>
  <si>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</si>
  <si>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</si>
  <si>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</si>
  <si>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</si>
  <si>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</si>
  <si>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</si>
  <si>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</si>
  <si>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</si>
  <si>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</si>
  <si>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</si>
  <si>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</si>
  <si>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</si>
  <si>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</si>
  <si>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</si>
  <si>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</si>
  <si>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</si>
  <si>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</si>
  <si>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</si>
  <si>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</si>
  <si>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</si>
  <si>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</si>
  <si>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</si>
  <si>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</si>
  <si>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</si>
  <si>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</si>
  <si>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</si>
  <si>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</si>
  <si>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</si>
  <si>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</si>
  <si>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</si>
  <si>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</si>
  <si>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</si>
  <si>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</si>
  <si>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</si>
  <si>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</si>
  <si>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</si>
  <si>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</si>
  <si>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</si>
  <si>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</si>
  <si>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</si>
  <si>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</si>
  <si>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</si>
  <si>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</si>
  <si>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</si>
  <si>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</si>
  <si>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</si>
  <si>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</si>
  <si>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</si>
  <si>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</si>
  <si>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</si>
  <si>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</si>
  <si>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</si>
  <si>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</si>
  <si>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</si>
  <si>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</si>
  <si>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</si>
  <si>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</si>
  <si>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</si>
  <si>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</si>
  <si>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</si>
  <si>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</si>
  <si>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</si>
  <si>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</si>
  <si>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</si>
  <si>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</si>
  <si>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</si>
  <si>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</si>
  <si>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</si>
  <si>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</si>
  <si>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</si>
  <si>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</si>
  <si>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</si>
  <si>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</si>
  <si>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</si>
  <si>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</si>
  <si>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</si>
  <si>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</si>
  <si>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</si>
  <si>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</si>
  <si>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</si>
  <si>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</si>
  <si>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</si>
  <si>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</si>
  <si>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</si>
  <si>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</si>
  <si>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</si>
  <si>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</si>
  <si>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</si>
  <si>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</si>
  <si>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</si>
  <si>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</si>
  <si>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</si>
  <si>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</si>
  <si>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</si>
  <si>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</si>
  <si>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</si>
  <si>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</si>
  <si>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</si>
  <si>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</si>
  <si>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</si>
  <si>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</si>
  <si>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</si>
  <si>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</si>
  <si>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</si>
  <si>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</si>
  <si>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</si>
  <si>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</si>
  <si>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</si>
  <si>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</si>
  <si>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</si>
  <si>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</si>
  <si>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</si>
  <si>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</si>
  <si>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</si>
  <si>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</si>
  <si>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</si>
  <si>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</si>
  <si>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</si>
  <si>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</si>
  <si>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</si>
  <si>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</si>
  <si>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</si>
  <si>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</si>
  <si>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</si>
  <si>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</si>
  <si>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</si>
  <si>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</si>
  <si>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</si>
  <si>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</si>
  <si>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</si>
  <si>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</si>
  <si>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</si>
  <si>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</si>
  <si>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</si>
  <si>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</si>
  <si>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</si>
  <si>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</si>
  <si>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</si>
  <si>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</si>
  <si>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</si>
  <si>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</si>
  <si>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</si>
  <si>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</si>
  <si>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</si>
  <si>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</si>
  <si>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</si>
  <si>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</si>
  <si>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</si>
  <si>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</si>
  <si>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</si>
  <si>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</si>
  <si>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</si>
  <si>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</si>
  <si>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</si>
  <si>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</si>
  <si>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</si>
  <si>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</si>
  <si>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</si>
  <si>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</si>
  <si>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</si>
  <si>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</si>
  <si>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</si>
  <si>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</si>
  <si>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</si>
  <si>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</si>
  <si>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</si>
  <si>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</si>
  <si>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</si>
  <si>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</si>
  <si>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</si>
  <si>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</si>
  <si>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</si>
  <si>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</si>
  <si>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</si>
  <si>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</si>
  <si>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</si>
  <si>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</si>
  <si>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</si>
  <si>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</si>
  <si>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</si>
  <si>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</si>
  <si>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</si>
  <si>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</si>
  <si>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</si>
  <si>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</si>
  <si>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</si>
  <si>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</si>
  <si>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</si>
  <si>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</si>
  <si>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</si>
  <si>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</si>
  <si>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</si>
  <si>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</si>
  <si>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</si>
  <si>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</si>
  <si>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</si>
  <si>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</si>
  <si>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</si>
  <si>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</si>
  <si>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</si>
  <si>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</si>
  <si>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</si>
  <si>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</si>
  <si>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</si>
  <si>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</si>
  <si>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</si>
  <si>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</si>
  <si>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</si>
  <si>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</si>
  <si>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</si>
  <si>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</si>
  <si>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</si>
  <si>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</si>
  <si>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</si>
  <si>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</si>
  <si>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</si>
  <si>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</si>
  <si>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</si>
  <si>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</si>
  <si>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</si>
  <si>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</si>
  <si>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</si>
  <si>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</si>
  <si>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</si>
  <si>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</si>
  <si>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</si>
  <si>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</si>
  <si>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</si>
  <si>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</si>
  <si>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</si>
  <si>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</si>
  <si>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</si>
  <si>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</si>
  <si>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</si>
  <si>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</si>
  <si>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</si>
  <si>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</si>
  <si>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</si>
  <si>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</si>
  <si>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</si>
  <si>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</si>
  <si>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</si>
  <si>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</si>
  <si>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</si>
  <si>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</si>
  <si>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</si>
  <si>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</si>
  <si>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</si>
  <si>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</si>
  <si>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</si>
  <si>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</si>
  <si>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</si>
  <si>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</si>
  <si>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</si>
  <si>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</si>
  <si>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</si>
  <si>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</si>
  <si>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</si>
  <si>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</si>
  <si>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</si>
  <si>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</si>
  <si>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</si>
  <si>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</si>
  <si>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</si>
  <si>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</si>
  <si>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</si>
  <si>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</si>
  <si>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</si>
  <si>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</si>
  <si>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</si>
  <si>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</si>
  <si>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</si>
  <si>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</si>
  <si>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</si>
  <si>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</si>
  <si>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</si>
  <si>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</si>
  <si>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</si>
  <si>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</si>
  <si>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</si>
  <si>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</si>
  <si>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</si>
  <si>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</si>
  <si>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</si>
  <si>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</si>
  <si>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</si>
  <si>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</si>
  <si>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</si>
  <si>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</si>
  <si>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</si>
  <si>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</si>
  <si>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</si>
  <si>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</si>
  <si>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</si>
  <si>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</si>
  <si>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</si>
  <si>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</si>
  <si>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</si>
  <si>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</si>
  <si>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</si>
  <si>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</si>
  <si>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</si>
  <si>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</si>
  <si>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</si>
  <si>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</si>
  <si>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</si>
  <si>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</si>
  <si>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</si>
  <si>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</si>
  <si>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</si>
  <si>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</si>
  <si>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</si>
  <si>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</si>
  <si>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</si>
  <si>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</si>
  <si>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</si>
  <si>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</si>
  <si>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</si>
  <si>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</si>
  <si>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</si>
  <si>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</si>
  <si>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</si>
  <si>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</si>
  <si>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</si>
  <si>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</si>
  <si>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</si>
  <si>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</si>
  <si>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</si>
  <si>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</si>
  <si>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</si>
  <si>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</si>
  <si>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</si>
  <si>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</si>
  <si>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</si>
  <si>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</si>
  <si>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</si>
  <si>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</si>
  <si>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</si>
  <si>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</si>
  <si>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</si>
  <si>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</si>
  <si>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</si>
  <si>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</si>
  <si>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</si>
  <si>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</si>
  <si>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</si>
  <si>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</si>
  <si>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</si>
  <si>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</si>
  <si>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</si>
  <si>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</si>
  <si>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</si>
  <si>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</si>
  <si>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</si>
  <si>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</si>
  <si>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</si>
  <si>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</si>
  <si>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</si>
  <si>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</si>
  <si>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</si>
  <si>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</si>
  <si>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</si>
  <si>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</si>
  <si>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</si>
  <si>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</si>
  <si>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</si>
  <si>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</si>
  <si>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</si>
  <si>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</si>
  <si>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</si>
  <si>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</si>
  <si>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</si>
  <si>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</si>
  <si>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</si>
  <si>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</si>
  <si>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</si>
  <si>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</si>
  <si>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</si>
  <si>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</si>
  <si>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</si>
  <si>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</si>
  <si>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</si>
  <si>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</si>
  <si>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</si>
  <si>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</si>
  <si>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</si>
  <si>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</si>
  <si>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</si>
  <si>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</si>
  <si>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</si>
  <si>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</si>
  <si>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</si>
  <si>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</si>
  <si>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</si>
  <si>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</si>
  <si>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</si>
  <si>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</si>
  <si>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</si>
  <si>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</si>
  <si>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</si>
  <si>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</si>
  <si>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</si>
  <si>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</si>
  <si>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</si>
  <si>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</si>
  <si>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</si>
  <si>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</si>
  <si>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</si>
  <si>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</si>
  <si>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</si>
  <si>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</si>
  <si>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</si>
  <si>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</si>
  <si>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</si>
  <si>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</si>
  <si>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</si>
  <si>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</si>
  <si>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</si>
  <si>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</si>
  <si>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</si>
  <si>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</si>
  <si>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</si>
  <si>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</si>
  <si>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</si>
  <si>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</si>
  <si>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</si>
  <si>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</si>
  <si>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</si>
  <si>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</si>
  <si>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</si>
  <si>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</si>
  <si>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</si>
  <si>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</si>
  <si>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</si>
  <si>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</si>
  <si>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</si>
  <si>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</si>
  <si>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</si>
  <si>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</si>
  <si>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</si>
  <si>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</si>
  <si>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</si>
  <si>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</si>
  <si>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</si>
  <si>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</si>
  <si>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</si>
  <si>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</si>
  <si>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</si>
  <si>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</si>
  <si>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</si>
  <si>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</si>
  <si>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</si>
  <si>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</si>
  <si>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</si>
  <si>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</si>
  <si>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</si>
  <si>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</si>
  <si>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</si>
  <si>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</si>
  <si>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</si>
  <si>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</si>
  <si>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</si>
  <si>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</si>
  <si>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</si>
  <si>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</si>
  <si>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</si>
  <si>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</si>
  <si>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</si>
  <si>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</si>
  <si>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</si>
  <si>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</si>
  <si>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</si>
  <si>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</si>
  <si>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</si>
  <si>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</si>
  <si>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</si>
  <si>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</si>
  <si>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</si>
  <si>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</si>
  <si>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</si>
  <si>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</si>
  <si>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</si>
  <si>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</si>
  <si>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</si>
  <si>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</si>
  <si>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</si>
  <si>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</si>
  <si>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</si>
  <si>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</si>
  <si>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</si>
  <si>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</si>
  <si>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</si>
  <si>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</si>
  <si>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</si>
  <si>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</si>
  <si>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</si>
  <si>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</si>
  <si>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</si>
  <si>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</si>
  <si>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</si>
  <si>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</si>
  <si>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</si>
  <si>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</si>
  <si>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</si>
  <si>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</si>
  <si>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</si>
  <si>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</si>
  <si>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</si>
  <si>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</si>
  <si>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</si>
  <si>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</si>
  <si>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</si>
  <si>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</si>
  <si>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</si>
  <si>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</si>
  <si>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</si>
  <si>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</si>
  <si>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</si>
  <si>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</si>
  <si>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</si>
  <si>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</si>
  <si>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</si>
  <si>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</si>
  <si>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</si>
  <si>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</si>
  <si>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</si>
  <si>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</si>
  <si>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</si>
  <si>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</si>
  <si>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</si>
  <si>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</si>
  <si>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</si>
  <si>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</si>
  <si>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</si>
  <si>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</si>
  <si>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</si>
  <si>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</si>
  <si>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</si>
  <si>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</si>
  <si>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</si>
  <si>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</si>
  <si>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</si>
  <si>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</si>
  <si>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</si>
  <si>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</si>
  <si>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</si>
  <si>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</si>
  <si>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</si>
  <si>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</si>
  <si>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</si>
  <si>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</si>
  <si>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</si>
  <si>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</si>
  <si>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</si>
  <si>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</si>
  <si>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</si>
  <si>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</si>
  <si>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</si>
  <si>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</si>
  <si>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</si>
  <si>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</si>
  <si>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</si>
  <si>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</si>
  <si>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</si>
  <si>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</si>
  <si>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</si>
  <si>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</si>
  <si>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</si>
  <si>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</si>
  <si>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</si>
  <si>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</si>
  <si>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</si>
  <si>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</si>
  <si>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</si>
  <si>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</si>
  <si>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</si>
  <si>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</si>
  <si>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</si>
  <si>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</si>
  <si>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</si>
  <si>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</si>
  <si>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</si>
  <si>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</si>
  <si>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</si>
  <si>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</si>
  <si>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</si>
  <si>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</si>
  <si>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</si>
  <si>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</si>
  <si>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</si>
  <si>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</si>
  <si>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</si>
  <si>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</si>
  <si>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</si>
  <si>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</si>
  <si>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</si>
  <si>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</si>
  <si>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</si>
  <si>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</si>
  <si>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</si>
  <si>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</si>
  <si>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</si>
  <si>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</si>
  <si>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</si>
  <si>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</si>
  <si>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</si>
  <si>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</si>
  <si>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</si>
  <si>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</si>
  <si>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</si>
  <si>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</si>
  <si>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</si>
  <si>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</si>
  <si>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</si>
  <si>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</si>
  <si>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</si>
  <si>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</si>
  <si>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</si>
  <si>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</si>
  <si>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</si>
  <si>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</si>
  <si>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</si>
  <si>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</si>
  <si>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</si>
  <si>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</si>
  <si>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</si>
  <si>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</si>
  <si>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</si>
  <si>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</si>
  <si>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</si>
  <si>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</si>
  <si>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</si>
  <si>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</si>
  <si>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</si>
  <si>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</si>
  <si>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</si>
  <si>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</si>
  <si>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</si>
  <si>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</si>
  <si>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</si>
  <si>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</si>
  <si>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</si>
  <si>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</si>
  <si>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</si>
  <si>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</si>
  <si>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</si>
  <si>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</si>
  <si>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</si>
  <si>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</si>
  <si>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</si>
  <si>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</si>
  <si>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</si>
  <si>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</si>
  <si>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</si>
  <si>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</si>
  <si>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</si>
  <si>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</si>
  <si>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</si>
  <si>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</si>
  <si>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</si>
  <si>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</si>
  <si>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</si>
  <si>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</si>
  <si>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</si>
  <si>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</si>
  <si>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</si>
  <si>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</si>
  <si>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</si>
  <si>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</si>
  <si>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</si>
  <si>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</si>
  <si>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</si>
  <si>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</si>
  <si>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</si>
  <si>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</si>
  <si>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</si>
  <si>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</si>
  <si>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</si>
  <si>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</si>
  <si>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</si>
  <si>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</si>
  <si>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</si>
  <si>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</si>
  <si>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</si>
  <si>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</si>
  <si>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</si>
  <si>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</si>
  <si>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</si>
  <si>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</si>
  <si>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</si>
  <si>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</si>
  <si>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</si>
  <si>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</si>
  <si>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</si>
  <si>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</si>
  <si>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</si>
  <si>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</si>
  <si>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</si>
  <si>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</si>
  <si>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</si>
  <si>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</si>
  <si>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</si>
  <si>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</si>
  <si>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</si>
  <si>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</si>
  <si>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</si>
  <si>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</si>
  <si>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</si>
  <si>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</si>
  <si>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</si>
  <si>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</si>
  <si>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</si>
  <si>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</si>
  <si>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</si>
  <si>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</si>
  <si>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</si>
  <si>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</si>
  <si>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</si>
  <si>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</si>
  <si>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</si>
  <si>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</si>
  <si>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</si>
  <si>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</si>
  <si>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</si>
  <si>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</si>
  <si>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</si>
  <si>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</si>
  <si>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</si>
  <si>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</si>
  <si>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</si>
  <si>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</si>
  <si>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</si>
  <si>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</si>
  <si>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</si>
  <si>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</si>
  <si>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</si>
  <si>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</si>
  <si>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</si>
  <si>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</si>
  <si>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</si>
  <si>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</si>
  <si>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</si>
  <si>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</si>
  <si>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</si>
  <si>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</si>
  <si>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</si>
  <si>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</si>
  <si>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</si>
  <si>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</si>
  <si>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</si>
  <si>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</si>
  <si>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</si>
  <si>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</si>
  <si>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</si>
  <si>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</si>
  <si>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</si>
  <si>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</si>
  <si>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</si>
  <si>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</si>
  <si>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</si>
  <si>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</si>
  <si>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</si>
  <si>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</si>
  <si>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</si>
  <si>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</si>
  <si>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</si>
  <si>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</si>
  <si>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</si>
  <si>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</si>
  <si>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</si>
  <si>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</si>
  <si>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</si>
  <si>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</si>
  <si>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</si>
  <si>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</si>
  <si>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</si>
  <si>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</si>
  <si>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</si>
  <si>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</si>
  <si>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</si>
  <si>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</si>
  <si>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</si>
  <si>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</si>
  <si>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</si>
  <si>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</si>
  <si>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</si>
  <si>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</si>
  <si>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</si>
  <si>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</si>
  <si>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</si>
  <si>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</si>
  <si>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</si>
  <si>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</si>
  <si>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</si>
  <si>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</si>
  <si>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</si>
  <si>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</si>
  <si>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</si>
  <si>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</si>
  <si>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</si>
  <si>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</si>
  <si>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</si>
  <si>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</si>
  <si>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</si>
  <si>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</si>
  <si>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</si>
  <si>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</si>
  <si>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</si>
  <si>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</si>
  <si>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</si>
  <si>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</si>
  <si>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</si>
  <si>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</si>
  <si>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</si>
  <si>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</si>
  <si>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</si>
  <si>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</si>
  <si>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</si>
  <si>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</si>
  <si>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</si>
  <si>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</si>
  <si>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</si>
  <si>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</si>
  <si>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</si>
  <si>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</si>
  <si>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</si>
  <si>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</si>
  <si>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</si>
  <si>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</si>
  <si>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</si>
  <si>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</si>
  <si>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</si>
  <si>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</si>
  <si>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</si>
  <si>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</si>
  <si>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</si>
  <si>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</si>
  <si>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</si>
  <si>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</si>
  <si>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</si>
  <si>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</si>
  <si>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</si>
  <si>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</si>
  <si>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</si>
  <si>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</si>
  <si>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</si>
  <si>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</si>
  <si>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</si>
  <si>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</si>
  <si>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</si>
  <si>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</si>
  <si>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</si>
  <si>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</si>
  <si>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</si>
  <si>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</si>
  <si>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</si>
  <si>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</si>
  <si>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</si>
  <si>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</si>
  <si>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</si>
  <si>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</si>
  <si>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</si>
  <si>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</si>
  <si>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</si>
  <si>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</si>
  <si>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</si>
  <si>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</si>
  <si>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</si>
  <si>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</si>
  <si>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</si>
  <si>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</si>
  <si>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</si>
  <si>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</si>
  <si>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</si>
  <si>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</si>
  <si>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</si>
  <si>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</si>
  <si>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</si>
  <si>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</si>
  <si>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</si>
  <si>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</si>
  <si>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</si>
  <si>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</si>
  <si>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</si>
  <si>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</si>
  <si>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</si>
  <si>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</si>
  <si>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</si>
  <si>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</si>
  <si>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</si>
  <si>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</si>
  <si>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</si>
  <si>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</si>
  <si>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</si>
  <si>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</si>
  <si>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</si>
  <si>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</si>
  <si>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</si>
  <si>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</si>
  <si>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</si>
  <si>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</si>
  <si>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</si>
  <si>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</si>
  <si>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</si>
  <si>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</si>
  <si>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</si>
  <si>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</si>
  <si>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</si>
  <si>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</si>
  <si>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</si>
  <si>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</si>
  <si>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</si>
  <si>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</si>
  <si>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</si>
  <si>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</si>
  <si>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</si>
  <si>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</si>
  <si>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</si>
  <si>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</si>
  <si>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</si>
  <si>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</si>
  <si>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</si>
  <si>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</si>
  <si>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</si>
  <si>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</si>
  <si>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</si>
  <si>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</si>
  <si>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</si>
  <si>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</si>
  <si>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</si>
  <si>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</si>
  <si>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</si>
  <si>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</si>
  <si>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</si>
  <si>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</si>
  <si>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</si>
  <si>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</si>
  <si>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</si>
  <si>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</si>
  <si>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</si>
  <si>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</si>
  <si>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</si>
  <si>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</si>
  <si>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</si>
  <si>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</si>
  <si>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</si>
  <si>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</si>
  <si>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</si>
  <si>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</si>
  <si>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</si>
  <si>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</si>
  <si>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</si>
  <si>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</si>
  <si>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</si>
  <si>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</si>
  <si>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</si>
  <si>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</si>
  <si>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</si>
  <si>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</si>
  <si>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</si>
  <si>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</si>
  <si>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</si>
  <si>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</si>
  <si>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</si>
  <si>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</si>
  <si>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</si>
  <si>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</si>
  <si>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</si>
  <si>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</si>
  <si>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</si>
  <si>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</si>
  <si>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</si>
  <si>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</si>
  <si>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</si>
  <si>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</si>
  <si>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</si>
  <si>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</si>
  <si>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</si>
  <si>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</si>
  <si>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</si>
  <si>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</si>
  <si>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</si>
  <si>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</si>
  <si>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</si>
  <si>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</si>
  <si>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</si>
  <si>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</si>
  <si>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</si>
  <si>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</si>
  <si>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</si>
  <si>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</si>
  <si>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</si>
  <si>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</si>
  <si>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</si>
  <si>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</si>
  <si>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</si>
  <si>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</si>
  <si>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</si>
  <si>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</si>
  <si>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</si>
  <si>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</si>
  <si>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</si>
  <si>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</si>
  <si>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</si>
  <si>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</si>
  <si>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</si>
  <si>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</si>
  <si>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</si>
  <si>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</si>
  <si>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</si>
  <si>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</si>
  <si>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</si>
  <si>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</si>
  <si>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</si>
  <si>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</si>
  <si>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</si>
  <si>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</si>
  <si>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</si>
  <si>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</si>
  <si>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</si>
  <si>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</si>
  <si>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</si>
  <si>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</si>
  <si>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</si>
  <si>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</si>
  <si>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</si>
  <si>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</si>
  <si>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</si>
  <si>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</si>
  <si>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</si>
  <si>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</si>
  <si>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</si>
  <si>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</si>
  <si>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</si>
  <si>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</si>
  <si>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</si>
  <si>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</si>
  <si>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</si>
  <si>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</si>
  <si>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</si>
  <si>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</si>
  <si>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</si>
  <si>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</si>
  <si>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</si>
  <si>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</si>
  <si>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</si>
  <si>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</si>
  <si>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</si>
  <si>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</si>
  <si>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</si>
  <si>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</si>
  <si>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</si>
  <si>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</si>
  <si>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</si>
  <si>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</si>
  <si>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</si>
  <si>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</si>
  <si>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</si>
  <si>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</si>
  <si>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</si>
  <si>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</si>
  <si>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</si>
  <si>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</si>
  <si>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</si>
  <si>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</si>
  <si>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</si>
  <si>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</si>
  <si>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</si>
  <si>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</si>
  <si>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</si>
  <si>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</si>
  <si>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</si>
  <si>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</si>
  <si>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</si>
  <si>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</si>
  <si>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</si>
  <si>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</si>
  <si>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</si>
  <si>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</si>
  <si>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</si>
  <si>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</si>
  <si>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</si>
  <si>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</si>
  <si>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</si>
  <si>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</si>
  <si>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</si>
  <si>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</si>
  <si>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</si>
  <si>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</si>
  <si>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</si>
  <si>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</si>
  <si>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</si>
  <si>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</si>
  <si>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</si>
  <si>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</si>
  <si>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</si>
  <si>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</si>
  <si>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</si>
  <si>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</si>
  <si>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</si>
  <si>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</si>
  <si>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</si>
  <si>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</si>
  <si>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</si>
  <si>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</si>
  <si>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</si>
  <si>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</si>
  <si>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</si>
  <si>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</si>
  <si>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</si>
  <si>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</si>
  <si>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</si>
  <si>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</si>
  <si>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</si>
  <si>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</si>
  <si>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</si>
  <si>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</si>
  <si>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</si>
  <si>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</si>
  <si>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</si>
  <si>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</si>
  <si>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</si>
  <si>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</si>
  <si>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</si>
  <si>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</si>
  <si>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</si>
  <si>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</si>
  <si>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</si>
  <si>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</si>
  <si>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</si>
  <si>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</si>
  <si>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</si>
  <si>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</si>
  <si>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</si>
  <si>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</si>
  <si>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</si>
  <si>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</si>
  <si>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</si>
  <si>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</si>
  <si>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</si>
  <si>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</si>
  <si>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</si>
  <si>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</si>
  <si>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</si>
  <si>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</si>
  <si>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</si>
  <si>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</si>
  <si>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</si>
  <si>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</si>
  <si>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</si>
  <si>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</si>
  <si>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</si>
  <si>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</si>
  <si>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</si>
  <si>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</si>
  <si>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</si>
  <si>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</si>
  <si>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</si>
  <si>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</si>
  <si>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</si>
  <si>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</si>
  <si>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</si>
  <si>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</si>
  <si>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</si>
  <si>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</si>
  <si>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</si>
  <si>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</si>
  <si>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</si>
  <si>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</si>
  <si>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</si>
  <si>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</si>
  <si>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</si>
  <si>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</si>
  <si>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</si>
  <si>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</si>
  <si>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</si>
  <si>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</si>
  <si>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</si>
  <si>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</si>
  <si>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</si>
  <si>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</si>
  <si>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</si>
  <si>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</si>
  <si>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</si>
  <si>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</si>
  <si>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</si>
  <si>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</si>
  <si>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</si>
  <si>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</si>
  <si>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</si>
  <si>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</si>
  <si>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</si>
  <si>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</si>
  <si>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</si>
  <si>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</si>
  <si>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</si>
  <si>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</si>
  <si>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</si>
  <si>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</si>
  <si>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</si>
  <si>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</si>
  <si>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</si>
  <si>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</si>
  <si>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</si>
  <si>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</si>
  <si>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</si>
  <si>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</si>
  <si>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</si>
  <si>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</si>
  <si>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</si>
  <si>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</si>
  <si>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</si>
  <si>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</si>
  <si>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</si>
  <si>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</si>
  <si>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</si>
  <si>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</si>
  <si>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</si>
  <si>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</si>
  <si>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</si>
  <si>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</si>
  <si>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</si>
  <si>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</si>
  <si>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</si>
  <si>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</si>
  <si>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</si>
  <si>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</si>
  <si>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</si>
  <si>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</si>
  <si>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</si>
  <si>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</si>
  <si>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</si>
  <si>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</si>
  <si>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</si>
  <si>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</si>
  <si>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</si>
  <si>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</si>
  <si>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</si>
  <si>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</si>
  <si>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</si>
  <si>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</si>
  <si>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</si>
  <si>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</si>
  <si>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</si>
  <si>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</si>
  <si>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</si>
  <si>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</si>
  <si>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</si>
  <si>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</si>
  <si>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</si>
  <si>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</si>
  <si>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</si>
  <si>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</si>
  <si>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</si>
  <si>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</si>
  <si>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</si>
  <si>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</si>
  <si>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</si>
  <si>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</si>
  <si>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</si>
  <si>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</si>
  <si>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</si>
  <si>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</si>
  <si>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</si>
  <si>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</si>
  <si>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</si>
  <si>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</si>
  <si>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</si>
  <si>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</si>
  <si>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</si>
  <si>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</si>
  <si>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</si>
  <si>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</si>
  <si>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</si>
  <si>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</si>
  <si>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</si>
  <si>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</si>
  <si>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</si>
  <si>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</si>
  <si>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</si>
  <si>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</si>
  <si>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</si>
  <si>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</si>
  <si>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</si>
  <si>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</si>
  <si>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</si>
  <si>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</si>
  <si>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</si>
  <si>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</si>
  <si>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</si>
  <si>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</si>
  <si>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</si>
  <si>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</si>
  <si>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</si>
  <si>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</si>
  <si>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</si>
  <si>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</si>
  <si>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</si>
  <si>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</si>
  <si>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</si>
  <si>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</si>
  <si>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</si>
  <si>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</si>
  <si>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</si>
  <si>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</si>
  <si>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</si>
  <si>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</si>
  <si>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</si>
  <si>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</si>
  <si>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</si>
  <si>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</si>
  <si>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</si>
  <si>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</si>
  <si>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</si>
  <si>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</si>
  <si>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</si>
  <si>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</si>
  <si>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</si>
  <si>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</si>
  <si>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</si>
  <si>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</si>
  <si>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</si>
  <si>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</si>
  <si>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</si>
  <si>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</si>
  <si>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</si>
  <si>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</si>
  <si>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</si>
  <si>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</si>
  <si>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</si>
  <si>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</si>
  <si>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</si>
  <si>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</si>
  <si>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</si>
  <si>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</si>
  <si>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</si>
  <si>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</si>
  <si>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</si>
  <si>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</si>
  <si>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</si>
  <si>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</si>
  <si>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</si>
  <si>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</si>
  <si>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</si>
  <si>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</si>
  <si>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</si>
  <si>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</si>
  <si>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</si>
  <si>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</si>
  <si>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</si>
  <si>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</si>
  <si>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</si>
  <si>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</si>
  <si>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</si>
  <si>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</si>
  <si>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</si>
  <si>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</si>
  <si>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</si>
  <si>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</si>
  <si>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</si>
  <si>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</si>
  <si>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</si>
  <si>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</si>
  <si>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</si>
  <si>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</si>
  <si>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</si>
  <si>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</si>
  <si>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</si>
  <si>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</si>
  <si>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</si>
  <si>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</si>
  <si>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</si>
  <si>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</si>
  <si>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</si>
  <si>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</si>
  <si>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</si>
  <si>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</si>
  <si>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</si>
  <si>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</si>
  <si>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</si>
  <si>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</si>
  <si>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</si>
  <si>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</si>
  <si>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</si>
  <si>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</si>
  <si>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</si>
  <si>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</si>
  <si>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</si>
  <si>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</si>
  <si>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</si>
  <si>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</si>
  <si>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</si>
  <si>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</si>
  <si>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</si>
  <si>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</si>
  <si>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</si>
  <si>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</si>
  <si>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</si>
  <si>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</si>
  <si>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</si>
  <si>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</si>
  <si>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</si>
  <si>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</si>
  <si>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</si>
  <si>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</si>
  <si>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</si>
  <si>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</si>
  <si>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</si>
  <si>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</si>
  <si>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</si>
  <si>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</si>
  <si>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</si>
  <si>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</si>
  <si>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</si>
  <si>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</si>
  <si>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</si>
  <si>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</si>
  <si>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</si>
  <si>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</si>
  <si>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</si>
  <si>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</si>
  <si>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</si>
  <si>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</si>
  <si>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</si>
  <si>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</si>
  <si>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</si>
  <si>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</si>
  <si>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</si>
  <si>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</si>
  <si>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</si>
  <si>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</si>
  <si>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</si>
  <si>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</si>
  <si>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</si>
  <si>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</si>
  <si>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</si>
  <si>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</si>
  <si>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</si>
  <si>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</si>
  <si>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</si>
  <si>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</si>
  <si>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</si>
  <si>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</si>
  <si>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</si>
  <si>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</si>
  <si>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</si>
  <si>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</si>
  <si>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</si>
  <si>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</si>
  <si>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</si>
  <si>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</si>
  <si>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</si>
  <si>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</si>
  <si>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</si>
  <si>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</si>
  <si>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</si>
  <si>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</si>
  <si>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</si>
  <si>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</si>
  <si>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</si>
  <si>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</si>
  <si>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</si>
  <si>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</si>
  <si>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</si>
  <si>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</si>
  <si>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</si>
  <si>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</si>
  <si>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</si>
  <si>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</si>
  <si>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</si>
  <si>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</si>
  <si>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</si>
  <si>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</si>
  <si>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</si>
  <si>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</si>
  <si>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</si>
  <si>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</si>
  <si>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</si>
  <si>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</si>
  <si>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</si>
  <si>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</si>
  <si>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</si>
  <si>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</si>
  <si>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</si>
  <si>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</si>
  <si>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</si>
  <si>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</si>
  <si>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</si>
  <si>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</si>
  <si>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</si>
  <si>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</si>
  <si>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</si>
  <si>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</si>
  <si>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</si>
  <si>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</si>
  <si>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</si>
  <si>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</si>
  <si>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</si>
  <si>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</si>
  <si>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</si>
  <si>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</si>
  <si>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</si>
  <si>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</si>
  <si>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</si>
  <si>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</si>
  <si>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</si>
  <si>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</si>
  <si>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</si>
  <si>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</si>
  <si>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</si>
  <si>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</si>
  <si>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</si>
  <si>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</si>
  <si>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</si>
  <si>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</si>
  <si>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</si>
  <si>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</si>
  <si>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</si>
  <si>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</si>
  <si>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</si>
  <si>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</si>
  <si>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</si>
  <si>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</si>
  <si>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</si>
  <si>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</si>
  <si>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</si>
  <si>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</si>
  <si>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</si>
  <si>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</si>
  <si>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</si>
  <si>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</si>
  <si>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</si>
  <si>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</si>
  <si>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</si>
  <si>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</si>
  <si>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</si>
  <si>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</si>
  <si>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</si>
  <si>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</si>
  <si>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</si>
  <si>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</si>
  <si>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</si>
  <si>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</si>
  <si>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</si>
  <si>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</si>
  <si>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</si>
  <si>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</si>
  <si>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</si>
  <si>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</si>
  <si>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</si>
  <si>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</si>
  <si>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</si>
  <si>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</si>
  <si>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</si>
  <si>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</si>
  <si>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</si>
  <si>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</si>
  <si>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</si>
  <si>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</si>
  <si>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</si>
  <si>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</si>
  <si>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</si>
  <si>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</si>
  <si>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</si>
  <si>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</si>
  <si>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</si>
  <si>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</si>
  <si>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</si>
  <si>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</si>
  <si>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</si>
  <si>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</si>
  <si>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</si>
  <si>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</si>
  <si>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</si>
  <si>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</si>
  <si>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</si>
  <si>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</si>
  <si>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</si>
  <si>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</si>
  <si>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</si>
  <si>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</si>
  <si>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</si>
  <si>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</si>
  <si>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</si>
  <si>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</si>
  <si>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</si>
  <si>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</si>
  <si>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</si>
  <si>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</si>
  <si>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</si>
  <si>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</si>
  <si>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</si>
  <si>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</si>
  <si>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</si>
  <si>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</si>
  <si>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</si>
  <si>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</si>
  <si>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</si>
  <si>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</si>
  <si>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</si>
  <si>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</si>
  <si>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</si>
  <si>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</si>
  <si>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</si>
  <si>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</si>
  <si>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</si>
  <si>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</si>
  <si>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</si>
  <si>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</si>
  <si>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</si>
  <si>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</si>
  <si>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</si>
  <si>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</si>
  <si>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</si>
  <si>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</si>
  <si>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</si>
  <si>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</si>
  <si>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</si>
  <si>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</si>
  <si>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</si>
  <si>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</si>
  <si>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</si>
  <si>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</si>
  <si>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</si>
  <si>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</si>
  <si>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</si>
  <si>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</si>
  <si>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</si>
  <si>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</si>
  <si>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</si>
  <si>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</si>
  <si>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</si>
  <si>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</si>
  <si>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</si>
  <si>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</si>
  <si>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</si>
  <si>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</si>
  <si>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</si>
  <si>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</si>
  <si>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</si>
  <si>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</si>
  <si>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</si>
  <si>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</si>
  <si>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</si>
  <si>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</si>
  <si>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</si>
  <si>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</si>
  <si>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</si>
  <si>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</si>
  <si>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</si>
  <si>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</si>
  <si>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</si>
  <si>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</si>
  <si>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</si>
  <si>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</si>
  <si>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</si>
  <si>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</si>
  <si>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</si>
  <si>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</si>
  <si>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</si>
  <si>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</si>
  <si>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</si>
  <si>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</si>
  <si>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</si>
  <si>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</si>
  <si>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</si>
  <si>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</si>
  <si>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</si>
  <si>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</si>
  <si>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</si>
  <si>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</si>
  <si>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</si>
  <si>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</si>
  <si>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</si>
  <si>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</si>
  <si>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</si>
  <si>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</si>
  <si>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</si>
  <si>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</si>
  <si>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</si>
  <si>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</si>
  <si>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</si>
  <si>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</si>
  <si>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</si>
  <si>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</si>
  <si>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</si>
  <si>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</si>
  <si>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</si>
  <si>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</si>
  <si>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</si>
  <si>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</si>
  <si>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</si>
  <si>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</si>
  <si>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</si>
  <si>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</si>
  <si>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</si>
  <si>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</si>
  <si>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</si>
  <si>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</si>
  <si>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</si>
  <si>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</si>
  <si>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</si>
  <si>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</si>
  <si>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</si>
  <si>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</si>
  <si>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</si>
  <si>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</si>
  <si>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</si>
  <si>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</si>
  <si>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</si>
  <si>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</si>
  <si>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</si>
  <si>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</si>
  <si>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</si>
  <si>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</si>
  <si>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</si>
  <si>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</si>
  <si>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</si>
  <si>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</si>
  <si>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</si>
  <si>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</si>
  <si>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</si>
  <si>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</si>
  <si>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</si>
  <si>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</si>
  <si>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</si>
  <si>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</si>
  <si>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</si>
  <si>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</si>
  <si>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</si>
  <si>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</si>
  <si>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</si>
  <si>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</si>
  <si>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</si>
  <si>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</si>
  <si>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</si>
  <si>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</si>
  <si>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</si>
  <si>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</si>
  <si>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</si>
  <si>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</si>
  <si>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</si>
  <si>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</si>
  <si>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</si>
  <si>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</si>
  <si>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</si>
  <si>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</si>
  <si>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</si>
  <si>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</si>
  <si>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</si>
  <si>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</si>
  <si>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</si>
  <si>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</si>
  <si>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</si>
  <si>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</si>
  <si>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</si>
  <si>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</si>
  <si>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</si>
  <si>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</si>
  <si>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</si>
  <si>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</si>
  <si>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</si>
  <si>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</si>
  <si>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</si>
  <si>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</si>
  <si>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</si>
  <si>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</si>
  <si>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</si>
  <si>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</si>
  <si>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</si>
  <si>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</si>
  <si>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</si>
  <si>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</si>
  <si>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</si>
  <si>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</si>
  <si>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</si>
  <si>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</si>
  <si>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</si>
  <si>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</si>
  <si>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</si>
  <si>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</si>
  <si>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</si>
  <si>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</si>
  <si>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</si>
  <si>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</si>
  <si>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</si>
  <si>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</si>
  <si>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</si>
  <si>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</si>
  <si>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</si>
  <si>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</si>
  <si>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</si>
  <si>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</si>
  <si>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</si>
  <si>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</si>
  <si>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</si>
  <si>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</si>
  <si>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</si>
  <si>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</si>
  <si>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</si>
  <si>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</si>
  <si>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</si>
  <si>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</si>
  <si>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</si>
  <si>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</si>
  <si>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</si>
  <si>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</si>
  <si>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</si>
  <si>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</si>
  <si>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</si>
  <si>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</si>
  <si>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</si>
  <si>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</si>
  <si>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</si>
  <si>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</si>
  <si>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</si>
  <si>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</si>
  <si>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</si>
  <si>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</si>
  <si>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</si>
  <si>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</si>
  <si>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</si>
  <si>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</si>
  <si>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</si>
  <si>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</si>
  <si>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</si>
  <si>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</si>
  <si>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</si>
  <si>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</si>
  <si>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</si>
  <si>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</si>
  <si>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</si>
  <si>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</si>
  <si>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</si>
  <si>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</si>
  <si>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</si>
  <si>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</si>
  <si>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</si>
  <si>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</si>
  <si>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</si>
  <si>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</si>
  <si>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</si>
  <si>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</si>
  <si>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</si>
  <si>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</si>
  <si>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</si>
  <si>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</si>
  <si>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</si>
  <si>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</si>
  <si>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</si>
  <si>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</si>
  <si>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</si>
  <si>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</si>
  <si>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</si>
  <si>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</si>
  <si>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</si>
  <si>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</si>
  <si>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</si>
  <si>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</si>
  <si>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</si>
  <si>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</si>
  <si>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</si>
  <si>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</si>
  <si>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</si>
  <si>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</si>
  <si>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</si>
  <si>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</si>
  <si>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</si>
  <si>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</si>
  <si>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</si>
  <si>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</si>
  <si>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</si>
  <si>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</si>
  <si>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</si>
  <si>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</si>
  <si>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</si>
  <si>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</si>
  <si>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</si>
  <si>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</si>
  <si>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</si>
  <si>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</si>
  <si>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</si>
  <si>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</si>
  <si>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</si>
  <si>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</si>
  <si>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</si>
  <si>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</si>
  <si>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</si>
  <si>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</si>
  <si>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</si>
  <si>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</si>
  <si>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</si>
  <si>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</si>
  <si>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</si>
  <si>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</si>
  <si>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</si>
  <si>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</si>
  <si>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</si>
  <si>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</si>
  <si>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</si>
  <si>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</si>
  <si>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</si>
  <si>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</si>
  <si>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</si>
  <si>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</si>
  <si>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</si>
  <si>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</si>
  <si>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</si>
  <si>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</si>
  <si>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</si>
  <si>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</si>
  <si>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</si>
  <si>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</si>
  <si>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</si>
  <si>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</si>
  <si>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</si>
  <si>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</si>
  <si>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</si>
  <si>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</si>
  <si>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</si>
  <si>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</si>
  <si>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</si>
  <si>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</si>
  <si>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</si>
  <si>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</si>
  <si>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</si>
  <si>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</si>
  <si>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</si>
  <si>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</si>
  <si>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</si>
  <si>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</si>
  <si>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</si>
  <si>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</si>
  <si>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</si>
  <si>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</si>
  <si>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</si>
  <si>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</si>
  <si>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</si>
  <si>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</si>
  <si>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</si>
  <si>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</si>
  <si>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</si>
  <si>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</si>
  <si>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</si>
  <si>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</si>
  <si>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</si>
  <si>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</si>
  <si>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</si>
  <si>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</si>
  <si>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</si>
  <si>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</si>
  <si>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</si>
  <si>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</si>
  <si>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</si>
  <si>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</si>
  <si>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</si>
  <si>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</si>
  <si>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</si>
  <si>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</si>
  <si>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</si>
  <si>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</si>
  <si>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</si>
  <si>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</si>
  <si>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</si>
  <si>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</si>
  <si>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</si>
  <si>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</si>
  <si>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</si>
  <si>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</si>
  <si>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</si>
  <si>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</si>
  <si>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</si>
  <si>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</si>
  <si>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</si>
  <si>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</si>
  <si>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</si>
  <si>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</si>
  <si>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</si>
  <si>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</si>
  <si>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</si>
  <si>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</si>
  <si>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</si>
  <si>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</si>
  <si>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</si>
  <si>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</si>
  <si>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</si>
  <si>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</si>
  <si>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</si>
  <si>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</si>
  <si>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</si>
  <si>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</si>
  <si>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</si>
  <si>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</si>
  <si>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</si>
  <si>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</si>
  <si>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</si>
  <si>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</si>
  <si>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</si>
  <si>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</si>
  <si>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</si>
  <si>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</si>
  <si>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</si>
  <si>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</si>
  <si>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</si>
  <si>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</si>
  <si>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</si>
  <si>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</si>
  <si>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</si>
  <si>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</si>
  <si>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</si>
  <si>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</si>
  <si>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</si>
  <si>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</si>
  <si>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</si>
  <si>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</si>
  <si>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</si>
  <si>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</si>
  <si>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</si>
  <si>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</si>
  <si>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</si>
  <si>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</si>
  <si>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</si>
  <si>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</si>
  <si>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</si>
  <si>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</si>
  <si>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</si>
  <si>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</si>
  <si>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</si>
  <si>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</si>
  <si>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</si>
  <si>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</si>
  <si>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</si>
  <si>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</si>
  <si>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</si>
  <si>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</si>
  <si>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</si>
  <si>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</si>
  <si>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</si>
  <si>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</si>
  <si>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</si>
  <si>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</si>
  <si>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</si>
  <si>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</si>
  <si>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</si>
  <si>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</si>
  <si>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</si>
  <si>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</si>
  <si>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</si>
  <si>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</si>
  <si>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</si>
  <si>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</si>
  <si>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</si>
  <si>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</si>
  <si>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</si>
  <si>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</si>
  <si>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</si>
  <si>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</si>
  <si>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</si>
  <si>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</si>
  <si>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</si>
  <si>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</si>
  <si>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</si>
  <si>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</si>
  <si>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</si>
  <si>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</si>
  <si>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</si>
  <si>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</si>
  <si>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</si>
  <si>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</si>
  <si>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</si>
  <si>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</si>
  <si>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</si>
  <si>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</si>
  <si>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</si>
  <si>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</si>
  <si>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</si>
  <si>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</si>
  <si>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</si>
  <si>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</si>
  <si>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</si>
  <si>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</si>
  <si>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</si>
  <si>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</si>
  <si>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</si>
  <si>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</si>
  <si>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</si>
  <si>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</si>
  <si>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</si>
  <si>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</si>
  <si>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</si>
  <si>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</si>
  <si>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</si>
  <si>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</si>
  <si>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</si>
  <si>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</si>
  <si>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</si>
  <si>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</si>
  <si>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</si>
  <si>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</si>
  <si>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</si>
  <si>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</si>
  <si>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</si>
  <si>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</si>
  <si>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</si>
  <si>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</si>
  <si>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</si>
  <si>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</si>
  <si>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</si>
  <si>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</si>
  <si>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</si>
  <si>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</si>
  <si>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</si>
  <si>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</si>
  <si>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</si>
  <si>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</si>
  <si>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</si>
  <si>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</si>
  <si>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</si>
  <si>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</si>
  <si>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</si>
  <si>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</si>
  <si>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</si>
  <si>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</si>
  <si>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</si>
  <si>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</si>
  <si>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</si>
  <si>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</si>
  <si>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</si>
  <si>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</si>
  <si>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</si>
  <si>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</si>
  <si>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</si>
  <si>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</si>
  <si>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</si>
  <si>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</si>
  <si>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</si>
  <si>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</si>
  <si>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</si>
  <si>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</si>
  <si>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</si>
  <si>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</si>
  <si>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</si>
  <si>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</si>
  <si>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</si>
  <si>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</si>
  <si>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</si>
  <si>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</si>
  <si>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</si>
  <si>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</si>
  <si>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</si>
  <si>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</si>
  <si>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</si>
  <si>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</si>
  <si>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</si>
  <si>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</si>
  <si>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</si>
  <si>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</si>
  <si>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</si>
  <si>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</si>
  <si>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</si>
  <si>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</si>
  <si>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</si>
  <si>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</si>
  <si>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</si>
  <si>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</si>
  <si>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</si>
  <si>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</si>
  <si>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</si>
  <si>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</si>
  <si>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</si>
  <si>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</si>
  <si>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</si>
  <si>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</si>
  <si>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</si>
  <si>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</si>
  <si>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</si>
  <si>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</si>
  <si>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</si>
  <si>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</si>
  <si>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</si>
  <si>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</si>
  <si>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</si>
  <si>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</si>
  <si>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</si>
  <si>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</si>
  <si>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</si>
  <si>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</si>
  <si>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</si>
  <si>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</si>
  <si>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</si>
  <si>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</si>
  <si>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</si>
  <si>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</si>
  <si>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</si>
  <si>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</si>
  <si>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</si>
  <si>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</si>
  <si>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</si>
  <si>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</si>
  <si>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</si>
  <si>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</si>
  <si>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</si>
  <si>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</si>
  <si>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</si>
  <si>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</si>
  <si>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</si>
  <si>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</si>
  <si>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</si>
  <si>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</si>
  <si>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</si>
  <si>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</si>
  <si>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</si>
  <si>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</si>
  <si>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</si>
  <si>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</si>
  <si>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</si>
  <si>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</si>
  <si>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</si>
  <si>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</si>
  <si>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</si>
  <si>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</si>
  <si>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</si>
  <si>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</si>
  <si>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</si>
  <si>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</si>
  <si>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</si>
  <si>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</si>
  <si>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</si>
  <si>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</si>
  <si>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</si>
  <si>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</si>
  <si>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</si>
  <si>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</si>
  <si>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</si>
  <si>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</si>
  <si>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</si>
  <si>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</si>
  <si>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</si>
  <si>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</si>
  <si>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</si>
  <si>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</si>
  <si>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</si>
  <si>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</si>
  <si>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</si>
  <si>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</si>
  <si>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</si>
  <si>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</si>
  <si>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</si>
  <si>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</si>
  <si>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</si>
  <si>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</si>
  <si>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</si>
  <si>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</si>
  <si>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</si>
  <si>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</si>
  <si>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</si>
  <si>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</si>
  <si>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</si>
  <si>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</si>
  <si>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</si>
  <si>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</si>
  <si>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</si>
  <si>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</si>
  <si>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</si>
  <si>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</si>
  <si>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</si>
  <si>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</si>
  <si>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</si>
  <si>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</si>
  <si>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</si>
  <si>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</si>
  <si>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</si>
  <si>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</si>
  <si>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</si>
  <si>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</si>
  <si>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</si>
  <si>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</si>
  <si>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</si>
  <si>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</si>
  <si>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</si>
  <si>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</si>
  <si>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</si>
  <si>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</si>
  <si>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</si>
  <si>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</si>
  <si>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</si>
  <si>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</si>
  <si>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</si>
  <si>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</si>
  <si>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</si>
  <si>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</si>
  <si>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</si>
  <si>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</si>
  <si>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</si>
  <si>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</si>
  <si>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</si>
  <si>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</si>
  <si>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</si>
  <si>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</si>
  <si>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</si>
  <si>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</si>
  <si>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</si>
  <si>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</si>
  <si>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</si>
  <si>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</si>
  <si>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</si>
  <si>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</si>
  <si>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</si>
  <si>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</si>
  <si>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</si>
  <si>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</si>
  <si>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</si>
  <si>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</si>
  <si>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</si>
  <si>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</si>
  <si>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</si>
  <si>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</si>
  <si>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</si>
  <si>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</si>
  <si>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</si>
  <si>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</si>
  <si>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</si>
  <si>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</si>
  <si>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</si>
  <si>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</si>
  <si>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</si>
  <si>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</si>
  <si>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</si>
  <si>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</si>
  <si>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</si>
  <si>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</si>
  <si>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</si>
  <si>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</si>
  <si>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</si>
  <si>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</si>
  <si>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</si>
  <si>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</si>
  <si>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</si>
  <si>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</si>
  <si>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</si>
  <si>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</si>
  <si>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</si>
  <si>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</si>
  <si>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</si>
  <si>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</si>
  <si>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</si>
  <si>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</si>
  <si>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</si>
  <si>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</si>
  <si>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</si>
  <si>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</si>
  <si>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</si>
  <si>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</si>
  <si>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</si>
  <si>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</si>
  <si>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</si>
  <si>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</si>
  <si>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</si>
  <si>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</si>
  <si>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</si>
  <si>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</si>
  <si>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</si>
  <si>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</si>
  <si>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</si>
  <si>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</si>
  <si>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</si>
  <si>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</si>
  <si>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</si>
  <si>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</si>
  <si>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</si>
  <si>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</si>
  <si>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</si>
  <si>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</si>
  <si>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</si>
  <si>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</si>
  <si>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</si>
  <si>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</si>
  <si>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</si>
  <si>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</si>
  <si>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</si>
  <si>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</si>
  <si>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</si>
  <si>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</si>
  <si>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</si>
  <si>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</si>
  <si>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</si>
  <si>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</si>
  <si>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</si>
  <si>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</si>
  <si>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</si>
  <si>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</si>
  <si>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</si>
  <si>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</si>
  <si>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</si>
  <si>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</si>
  <si>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</si>
  <si>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</si>
  <si>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</si>
  <si>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</si>
  <si>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</si>
  <si>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</si>
  <si>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</si>
  <si>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</si>
  <si>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</si>
  <si>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</si>
  <si>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</si>
  <si>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</si>
  <si>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</si>
  <si>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</si>
  <si>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</si>
  <si>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</si>
  <si>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</si>
  <si>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</si>
  <si>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</si>
  <si>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</si>
  <si>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</si>
  <si>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</si>
  <si>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</si>
  <si>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</si>
  <si>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</si>
  <si>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</si>
  <si>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</si>
  <si>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</si>
  <si>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</si>
  <si>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</si>
  <si>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</si>
  <si>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</si>
  <si>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</si>
  <si>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</si>
  <si>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</si>
  <si>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</si>
  <si>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</si>
  <si>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</si>
  <si>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</si>
  <si>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</si>
  <si>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</si>
  <si>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</si>
  <si>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</si>
  <si>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</si>
  <si>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</si>
  <si>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</si>
  <si>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</si>
  <si>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</si>
  <si>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</si>
  <si>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</si>
  <si>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</si>
  <si>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</si>
  <si>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</si>
  <si>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</si>
  <si>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</si>
  <si>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</si>
  <si>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</si>
  <si>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</si>
  <si>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</si>
  <si>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</si>
  <si>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</si>
  <si>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</si>
  <si>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</si>
  <si>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</si>
  <si>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</si>
  <si>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</si>
  <si>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</si>
  <si>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</si>
  <si>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</si>
  <si>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</si>
  <si>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</si>
  <si>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</si>
  <si>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</si>
  <si>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</si>
  <si>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</si>
  <si>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</si>
  <si>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</si>
  <si>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</si>
  <si>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</si>
  <si>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</si>
  <si>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</si>
  <si>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</si>
  <si>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</si>
  <si>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</si>
  <si>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</si>
  <si>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</si>
  <si>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</si>
  <si>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</si>
  <si>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</si>
  <si>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</si>
  <si>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</si>
  <si>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</si>
  <si>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</si>
  <si>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</si>
  <si>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</si>
  <si>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</si>
  <si>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</si>
  <si>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</si>
  <si>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</si>
  <si>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</si>
  <si>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</si>
  <si>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</si>
  <si>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</si>
  <si>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</si>
  <si>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</si>
  <si>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</si>
  <si>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</si>
  <si>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</si>
  <si>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</si>
  <si>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</si>
  <si>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</si>
  <si>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</si>
  <si>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</si>
  <si>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</si>
  <si>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</si>
  <si>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</si>
  <si>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</si>
  <si>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</si>
  <si>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</si>
  <si>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</si>
  <si>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</si>
  <si>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</si>
  <si>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</si>
  <si>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</si>
  <si>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</si>
  <si>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</si>
  <si>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</si>
  <si>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</si>
  <si>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</si>
  <si>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</si>
  <si>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</si>
  <si>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</si>
  <si>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</si>
  <si>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</si>
  <si>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</si>
  <si>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</si>
  <si>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</si>
  <si>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</si>
  <si>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</si>
  <si>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</si>
  <si>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</si>
  <si>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</si>
  <si>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</si>
  <si>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</si>
  <si>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</si>
  <si>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</si>
  <si>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</si>
  <si>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</si>
  <si>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</si>
  <si>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</si>
  <si>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</si>
  <si>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</si>
  <si>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</si>
  <si>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</si>
  <si>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</si>
  <si>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</si>
  <si>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</si>
  <si>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</si>
  <si>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</si>
  <si>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</si>
  <si>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</si>
  <si>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</si>
  <si>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</si>
  <si>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</si>
  <si>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</si>
  <si>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</si>
  <si>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</si>
  <si>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</si>
  <si>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</si>
  <si>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</si>
  <si>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</si>
  <si>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</si>
  <si>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</si>
  <si>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</si>
  <si>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</si>
  <si>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</si>
  <si>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</si>
  <si>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</si>
  <si>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</si>
  <si>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</si>
  <si>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</si>
  <si>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</si>
  <si>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</si>
  <si>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</si>
  <si>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</si>
  <si>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</si>
  <si>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</si>
  <si>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</si>
  <si>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</si>
  <si>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</si>
  <si>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</si>
  <si>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</si>
  <si>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</si>
  <si>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</si>
  <si>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</si>
  <si>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</si>
  <si>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</si>
  <si>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</si>
  <si>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</si>
  <si>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</si>
  <si>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</si>
  <si>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</si>
  <si>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</si>
  <si>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</si>
  <si>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</si>
  <si>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</si>
  <si>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</si>
  <si>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</si>
  <si>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</si>
  <si>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</si>
  <si>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</si>
  <si>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</si>
  <si>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</si>
  <si>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</si>
  <si>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</si>
  <si>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</si>
  <si>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</si>
  <si>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</si>
  <si>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</si>
  <si>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</si>
  <si>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</si>
  <si>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</si>
  <si>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</si>
  <si>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</si>
  <si>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</si>
  <si>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</si>
  <si>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</si>
  <si>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</si>
  <si>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</si>
  <si>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</si>
  <si>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</si>
  <si>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</si>
  <si>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</si>
  <si>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</si>
  <si>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</si>
  <si>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</si>
  <si>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</si>
  <si>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</si>
  <si>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</si>
  <si>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</si>
  <si>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</si>
  <si>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</si>
  <si>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</si>
  <si>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</si>
  <si>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</si>
  <si>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</si>
  <si>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</si>
  <si>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</si>
  <si>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</si>
  <si>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</si>
  <si>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</si>
  <si>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</si>
  <si>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</si>
  <si>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</si>
  <si>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</si>
  <si>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</si>
  <si>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</si>
  <si>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</si>
  <si>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</si>
  <si>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</si>
  <si>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</si>
  <si>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</si>
  <si>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</si>
  <si>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</si>
  <si>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</si>
  <si>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</si>
  <si>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</si>
  <si>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</si>
  <si>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</si>
  <si>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</si>
  <si>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</si>
  <si>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</si>
  <si>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</si>
  <si>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</si>
  <si>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</si>
  <si>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</si>
  <si>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</si>
  <si>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</si>
  <si>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</si>
  <si>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</si>
  <si>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</si>
  <si>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</si>
  <si>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</si>
  <si>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</si>
  <si>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</si>
  <si>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</si>
  <si>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</si>
  <si>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</si>
  <si>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</si>
  <si>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</si>
  <si>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</si>
  <si>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</si>
  <si>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</si>
  <si>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</si>
  <si>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</si>
  <si>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</si>
  <si>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</si>
  <si>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</si>
  <si>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</si>
  <si>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</si>
  <si>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</si>
  <si>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</si>
  <si>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</si>
  <si>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</si>
  <si>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</si>
  <si>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</si>
  <si>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</si>
  <si>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</si>
  <si>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</si>
  <si>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</si>
  <si>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</si>
  <si>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</si>
  <si>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</si>
  <si>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</si>
  <si>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</si>
  <si>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</si>
  <si>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</si>
  <si>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</si>
  <si>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</si>
  <si>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</si>
  <si>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</si>
  <si>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</si>
  <si>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</si>
  <si>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</si>
  <si>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</si>
  <si>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</si>
  <si>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</si>
  <si>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</si>
  <si>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</si>
  <si>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</si>
  <si>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</si>
  <si>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</si>
  <si>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</si>
  <si>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</si>
  <si>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</si>
  <si>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</si>
  <si>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</si>
  <si>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</si>
  <si>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</si>
  <si>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</si>
  <si>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</si>
  <si>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</si>
  <si>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</si>
  <si>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</si>
  <si>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</si>
  <si>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</si>
  <si>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</si>
  <si>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</si>
  <si>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</si>
  <si>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</si>
  <si>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</si>
  <si>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</si>
  <si>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</si>
  <si>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</si>
  <si>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</si>
  <si>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</si>
  <si>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</si>
  <si>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</si>
  <si>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</si>
  <si>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</si>
  <si>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</si>
  <si>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</si>
  <si>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</si>
  <si>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</si>
  <si>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</si>
  <si>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</si>
  <si>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</si>
  <si>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</si>
  <si>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</si>
  <si>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</si>
  <si>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</si>
  <si>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</si>
  <si>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</si>
  <si>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</si>
  <si>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</si>
  <si>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</si>
  <si>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</si>
  <si>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</si>
  <si>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</si>
  <si>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</si>
  <si>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</si>
  <si>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</si>
  <si>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</si>
  <si>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</si>
  <si>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</si>
  <si>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</si>
  <si>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</si>
  <si>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</si>
  <si>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</si>
  <si>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</si>
  <si>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</si>
  <si>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</si>
  <si>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</si>
  <si>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</si>
  <si>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</si>
  <si>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</si>
  <si>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</si>
  <si>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</si>
  <si>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</si>
  <si>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</si>
  <si>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</si>
  <si>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</si>
  <si>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</si>
  <si>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</si>
  <si>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</si>
  <si>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</si>
  <si>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</si>
  <si>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</si>
  <si>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</si>
  <si>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</si>
  <si>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</si>
  <si>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</si>
  <si>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</si>
  <si>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</si>
  <si>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</si>
  <si>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</si>
  <si>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</si>
  <si>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</si>
  <si>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</si>
  <si>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</si>
  <si>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</si>
  <si>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</si>
  <si>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</si>
  <si>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</si>
  <si>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</si>
  <si>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</si>
  <si>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</si>
  <si>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</si>
  <si>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</si>
  <si>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</si>
  <si>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</si>
  <si>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</si>
  <si>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</si>
  <si>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</si>
  <si>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</si>
  <si>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</si>
  <si>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</si>
  <si>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</si>
  <si>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</si>
  <si>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</si>
  <si>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</si>
  <si>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</si>
  <si>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</si>
  <si>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</si>
  <si>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</si>
  <si>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</si>
  <si>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</si>
  <si>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</si>
  <si>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</si>
  <si>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</si>
  <si>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</si>
  <si>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</si>
  <si>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</si>
  <si>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</si>
  <si>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</si>
  <si>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</si>
  <si>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</si>
  <si>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</si>
  <si>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</si>
  <si>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</si>
  <si>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</si>
  <si>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</si>
  <si>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</si>
  <si>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</si>
  <si>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</si>
  <si>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</si>
  <si>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</si>
  <si>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</si>
  <si>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</si>
  <si>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</si>
  <si>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</si>
  <si>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</si>
  <si>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</si>
  <si>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</si>
  <si>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</si>
  <si>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</si>
  <si>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</si>
  <si>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</si>
  <si>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</si>
  <si>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</si>
  <si>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</si>
  <si>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</si>
  <si>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</si>
  <si>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</si>
  <si>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</si>
  <si>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</si>
  <si>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</si>
  <si>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</si>
  <si>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</si>
  <si>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</si>
  <si>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</si>
  <si>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</si>
  <si>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</si>
  <si>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</si>
  <si>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</si>
  <si>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</si>
  <si>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</si>
  <si>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</si>
  <si>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</si>
  <si>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</si>
  <si>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</si>
  <si>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</si>
  <si>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</si>
  <si>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</si>
  <si>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</si>
  <si>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</si>
  <si>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</si>
  <si>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</si>
  <si>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</si>
  <si>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</si>
  <si>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</si>
  <si>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</si>
  <si>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</si>
  <si>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</si>
  <si>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</si>
  <si>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</si>
  <si>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</si>
  <si>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</si>
  <si>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</si>
  <si>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</si>
  <si>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</si>
  <si>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</si>
  <si>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</si>
  <si>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</si>
  <si>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</si>
  <si>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</si>
  <si>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</si>
  <si>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</si>
  <si>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</si>
  <si>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</si>
  <si>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</si>
  <si>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</si>
  <si>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</si>
  <si>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</si>
  <si>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</si>
  <si>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</si>
  <si>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</si>
  <si>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</si>
  <si>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</si>
  <si>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</si>
  <si>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</si>
  <si>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</si>
  <si>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</si>
  <si>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</si>
  <si>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</si>
  <si>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</si>
  <si>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</si>
  <si>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</si>
  <si>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</si>
  <si>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</si>
  <si>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</si>
  <si>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</si>
  <si>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</si>
  <si>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</si>
  <si>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</si>
  <si>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</si>
  <si>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</si>
  <si>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</si>
  <si>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</si>
  <si>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</si>
  <si>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</si>
  <si>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</si>
  <si>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</si>
  <si>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</si>
  <si>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</si>
  <si>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</si>
  <si>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</si>
  <si>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</si>
  <si>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</si>
  <si>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</si>
  <si>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</si>
  <si>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</si>
  <si>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</si>
  <si>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</si>
  <si>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</si>
  <si>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</si>
  <si>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</si>
  <si>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</si>
  <si>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</si>
  <si>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</si>
  <si>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</si>
  <si>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</si>
  <si>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</si>
  <si>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</si>
  <si>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</si>
  <si>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</si>
  <si>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</si>
  <si>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</si>
  <si>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</si>
  <si>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</si>
  <si>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</si>
  <si>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</si>
  <si>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</si>
  <si>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</si>
  <si>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</si>
  <si>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</si>
  <si>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</si>
  <si>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</si>
  <si>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</si>
  <si>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</si>
  <si>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</si>
  <si>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</si>
  <si>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</si>
  <si>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</si>
  <si>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</si>
  <si>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</si>
  <si>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</si>
  <si>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</si>
  <si>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</si>
  <si>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</si>
  <si>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</si>
  <si>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</si>
  <si>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</si>
  <si>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</si>
  <si>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</si>
  <si>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</si>
  <si>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</si>
  <si>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</si>
  <si>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</si>
  <si>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</si>
  <si>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</si>
  <si>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</si>
  <si>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</si>
  <si>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</si>
  <si>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</si>
  <si>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</si>
  <si>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</si>
  <si>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</si>
  <si>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</si>
  <si>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</si>
  <si>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</si>
  <si>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</si>
  <si>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</si>
  <si>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</si>
  <si>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</si>
  <si>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</si>
  <si>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</si>
  <si>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</si>
  <si>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</si>
  <si>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</si>
  <si>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</si>
  <si>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</si>
  <si>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</si>
  <si>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</si>
  <si>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</si>
  <si>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</si>
  <si>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</si>
  <si>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</si>
  <si>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</si>
  <si>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</si>
  <si>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</si>
  <si>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</si>
  <si>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</si>
  <si>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</si>
  <si>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</si>
  <si>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</si>
  <si>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</si>
  <si>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</si>
  <si>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</si>
  <si>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</si>
  <si>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</si>
  <si>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</si>
  <si>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</si>
  <si>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</si>
  <si>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</si>
  <si>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</si>
  <si>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</si>
  <si>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</si>
  <si>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</si>
  <si>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</si>
  <si>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</si>
  <si>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</si>
  <si>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</si>
  <si>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</si>
  <si>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</si>
  <si>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</si>
  <si>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</si>
  <si>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</si>
  <si>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</si>
  <si>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</si>
  <si>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</si>
  <si>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</si>
  <si>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</si>
  <si>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</si>
  <si>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</si>
  <si>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</si>
  <si>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</si>
  <si>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</si>
  <si>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</si>
  <si>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</si>
  <si>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</si>
  <si>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</si>
  <si>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</si>
  <si>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</si>
  <si>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</si>
  <si>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</si>
  <si>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</si>
  <si>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</si>
  <si>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</si>
  <si>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</si>
  <si>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</si>
  <si>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</si>
  <si>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</si>
  <si>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</si>
  <si>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</si>
  <si>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</si>
  <si>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</si>
  <si>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</si>
  <si>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</si>
  <si>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</si>
  <si>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</si>
  <si>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</si>
  <si>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</si>
  <si>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</si>
  <si>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</si>
  <si>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</si>
  <si>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</si>
  <si>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</si>
  <si>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</si>
  <si>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</si>
  <si>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</si>
  <si>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</si>
  <si>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</si>
  <si>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</si>
  <si>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</si>
  <si>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</si>
  <si>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</si>
  <si>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</si>
  <si>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</si>
  <si>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</si>
  <si>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</si>
  <si>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</si>
  <si>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</si>
  <si>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</si>
  <si>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</si>
  <si>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</si>
  <si>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</si>
  <si>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</si>
  <si>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</si>
  <si>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</si>
  <si>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</si>
  <si>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</si>
  <si>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</si>
  <si>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</si>
  <si>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</si>
  <si>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</si>
  <si>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</si>
  <si>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</si>
  <si>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</si>
  <si>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</si>
  <si>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</si>
  <si>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</si>
  <si>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</si>
  <si>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</si>
  <si>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</si>
  <si>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</si>
  <si>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</si>
  <si>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</si>
  <si>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</si>
  <si>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</si>
  <si>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</si>
  <si>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</si>
  <si>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</si>
  <si>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</si>
  <si>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</si>
  <si>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</si>
  <si>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</si>
  <si>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</si>
  <si>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</si>
  <si>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</si>
  <si>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</si>
  <si>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</si>
  <si>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</si>
  <si>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</si>
  <si>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</si>
  <si>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</si>
  <si>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</si>
  <si>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</si>
  <si>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</si>
  <si>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</si>
  <si>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</si>
  <si>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</si>
  <si>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</si>
  <si>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</si>
  <si>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</si>
  <si>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</si>
  <si>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</si>
  <si>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</si>
  <si>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</si>
  <si>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</si>
  <si>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</si>
  <si>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</si>
  <si>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</si>
  <si>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</si>
  <si>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</si>
  <si>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</si>
  <si>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</si>
  <si>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</si>
  <si>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</si>
  <si>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</si>
  <si>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</si>
  <si>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</si>
  <si>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</si>
  <si>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</si>
  <si>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</si>
  <si>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</si>
  <si>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</si>
  <si>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</si>
  <si>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</si>
  <si>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</si>
  <si>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</si>
  <si>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</si>
  <si>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</si>
  <si>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</si>
  <si>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</si>
  <si>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</si>
  <si>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</si>
  <si>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</si>
  <si>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</si>
  <si>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</si>
  <si>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</si>
  <si>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</si>
  <si>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</si>
  <si>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</si>
  <si>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</si>
  <si>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</si>
  <si>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</si>
  <si>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</si>
  <si>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</si>
  <si>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</si>
  <si>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</si>
  <si>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</si>
  <si>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</si>
  <si>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</si>
  <si>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</si>
  <si>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</si>
  <si>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</si>
  <si>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</si>
  <si>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</si>
  <si>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</si>
  <si>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</si>
  <si>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</si>
  <si>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</si>
  <si>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</si>
  <si>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</si>
  <si>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</si>
  <si>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</si>
  <si>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</si>
  <si>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</si>
  <si>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</si>
  <si>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</si>
  <si>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</si>
  <si>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</si>
  <si>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</si>
  <si>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</si>
  <si>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</si>
  <si>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</si>
  <si>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</si>
  <si>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</si>
  <si>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</si>
  <si>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</si>
  <si>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</si>
  <si>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</si>
  <si>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</si>
  <si>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</si>
  <si>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</si>
  <si>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</si>
  <si>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</si>
  <si>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</si>
  <si>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</si>
  <si>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</si>
  <si>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</si>
  <si>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</si>
  <si>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</si>
  <si>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</si>
  <si>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</si>
  <si>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</si>
  <si>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</si>
  <si>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</si>
  <si>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</si>
  <si>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</si>
  <si>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</si>
  <si>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</si>
  <si>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</si>
  <si>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</si>
  <si>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</si>
  <si>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</si>
  <si>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</si>
  <si>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</si>
  <si>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</si>
  <si>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</si>
  <si>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</si>
  <si>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</si>
  <si>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</si>
  <si>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</si>
  <si>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</si>
  <si>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</si>
  <si>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</si>
  <si>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</si>
  <si>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</si>
  <si>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</si>
  <si>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</si>
  <si>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</si>
  <si>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</si>
  <si>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</si>
  <si>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</si>
  <si>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</si>
  <si>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</si>
  <si>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</si>
  <si>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</si>
  <si>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</si>
  <si>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</si>
  <si>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</si>
  <si>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</si>
  <si>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</si>
  <si>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</si>
  <si>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</si>
  <si>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</si>
  <si>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</si>
  <si>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</si>
  <si>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</si>
  <si>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</si>
  <si>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</si>
  <si>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</si>
  <si>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</si>
  <si>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</si>
  <si>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</si>
  <si>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</si>
  <si>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</si>
  <si>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</si>
  <si>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</si>
  <si>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</si>
  <si>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</si>
  <si>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</si>
  <si>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</si>
  <si>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</si>
  <si>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</si>
  <si>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</si>
  <si>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</si>
  <si>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</si>
  <si>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</si>
  <si>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</si>
  <si>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</si>
  <si>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</si>
  <si>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</si>
  <si>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</si>
  <si>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</si>
  <si>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</si>
  <si>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</si>
  <si>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</si>
  <si>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</si>
  <si>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</si>
  <si>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</si>
  <si>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</si>
  <si>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</si>
  <si>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</si>
  <si>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</si>
  <si>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</si>
  <si>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</si>
  <si>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</si>
  <si>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</si>
  <si>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</si>
  <si>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</si>
  <si>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</si>
  <si>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</si>
  <si>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</si>
  <si>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</si>
  <si>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</si>
  <si>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</si>
  <si>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</si>
  <si>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</si>
  <si>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</si>
  <si>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</si>
  <si>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</si>
  <si>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</si>
  <si>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</si>
  <si>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</si>
  <si>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</si>
  <si>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</si>
  <si>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</si>
  <si>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</si>
  <si>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</si>
  <si>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</si>
  <si>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</si>
  <si>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</si>
  <si>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</si>
  <si>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</si>
  <si>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</si>
  <si>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</si>
  <si>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</si>
  <si>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</si>
  <si>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</si>
  <si>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</si>
  <si>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</si>
  <si>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</si>
  <si>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</si>
  <si>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</si>
  <si>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</si>
  <si>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</si>
  <si>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</si>
  <si>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</si>
  <si>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</si>
  <si>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</si>
  <si>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</si>
  <si>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</si>
  <si>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</si>
  <si>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</si>
  <si>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</si>
  <si>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</si>
  <si>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</si>
  <si>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</si>
  <si>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</si>
  <si>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</si>
  <si>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</si>
  <si>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</si>
  <si>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</si>
  <si>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</si>
  <si>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</si>
  <si>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</si>
  <si>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</si>
  <si>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</si>
  <si>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</si>
  <si>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</si>
  <si>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</si>
  <si>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</si>
  <si>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</si>
  <si>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</si>
  <si>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</si>
  <si>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</si>
  <si>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</si>
  <si>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</si>
  <si>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</si>
  <si>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</si>
  <si>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</si>
  <si>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</si>
  <si>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</si>
  <si>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</si>
  <si>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</si>
  <si>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</si>
  <si>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</si>
  <si>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</si>
  <si>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</si>
  <si>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</si>
  <si>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</si>
  <si>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</si>
  <si>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</si>
  <si>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</si>
  <si>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</si>
  <si>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</si>
  <si>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</si>
  <si>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</si>
  <si>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</si>
  <si>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</si>
  <si>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</si>
  <si>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</si>
  <si>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</si>
  <si>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</si>
  <si>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</si>
  <si>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</si>
  <si>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</si>
  <si>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</si>
  <si>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</si>
  <si>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</si>
  <si>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</si>
  <si>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</si>
  <si>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</si>
  <si>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</si>
  <si>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</si>
  <si>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</si>
  <si>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</si>
  <si>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</si>
  <si>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</si>
  <si>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</si>
  <si>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</si>
  <si>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</si>
  <si>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</si>
  <si>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</si>
  <si>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</si>
  <si>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</si>
  <si>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</si>
  <si>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</si>
  <si>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</si>
  <si>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</si>
  <si>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</si>
  <si>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</si>
  <si>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</si>
  <si>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</si>
  <si>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</si>
  <si>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</si>
  <si>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</si>
  <si>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</si>
  <si>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</si>
  <si>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</si>
  <si>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</si>
  <si>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</si>
  <si>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</si>
  <si>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</si>
  <si>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</si>
  <si>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</si>
  <si>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</si>
  <si>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</si>
  <si>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</si>
  <si>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</si>
  <si>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</si>
  <si>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</si>
  <si>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</si>
  <si>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</si>
  <si>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</si>
  <si>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</si>
  <si>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</si>
  <si>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</si>
  <si>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</si>
  <si>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</si>
  <si>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</si>
  <si>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</si>
  <si>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</si>
  <si>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</si>
  <si>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</si>
  <si>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</si>
  <si>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</si>
  <si>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</si>
  <si>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</si>
  <si>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</si>
  <si>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</si>
  <si>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</si>
  <si>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</si>
  <si>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</si>
  <si>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</si>
  <si>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</si>
  <si>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</si>
  <si>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</si>
  <si>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</si>
  <si>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</si>
  <si>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</si>
  <si>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</si>
  <si>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</si>
  <si>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</si>
  <si>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</si>
  <si>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</si>
  <si>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</si>
  <si>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</si>
  <si>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</si>
  <si>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</si>
  <si>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</si>
  <si>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</si>
  <si>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</si>
  <si>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</si>
  <si>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</si>
  <si>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</si>
  <si>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</si>
  <si>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</si>
  <si>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</si>
  <si>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</si>
  <si>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</si>
  <si>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</si>
  <si>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</si>
  <si>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</si>
  <si>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</si>
  <si>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</si>
  <si>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</si>
  <si>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</si>
  <si>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</si>
  <si>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</si>
  <si>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</si>
  <si>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</si>
  <si>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</si>
  <si>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</si>
  <si>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</si>
  <si>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</si>
  <si>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</si>
  <si>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</si>
  <si>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</si>
  <si>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</si>
  <si>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</si>
  <si>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</si>
  <si>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</si>
  <si>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</si>
  <si>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</si>
  <si>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</si>
  <si>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</si>
  <si>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</si>
  <si>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</si>
  <si>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</si>
  <si>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</si>
  <si>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</si>
  <si>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</si>
  <si>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</si>
  <si>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</si>
  <si>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</si>
  <si>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</si>
  <si>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</si>
  <si>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</si>
  <si>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</si>
  <si>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</si>
  <si>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</si>
  <si>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</si>
  <si>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</si>
  <si>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</si>
  <si>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</si>
  <si>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</si>
  <si>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</si>
  <si>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</si>
  <si>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</si>
  <si>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</si>
  <si>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</si>
  <si>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</si>
  <si>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</si>
  <si>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</si>
  <si>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</si>
  <si>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</si>
  <si>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</si>
  <si>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</si>
  <si>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</si>
  <si>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</si>
  <si>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</si>
  <si>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</si>
  <si>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</si>
  <si>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</si>
  <si>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</si>
  <si>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</si>
  <si>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</si>
  <si>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</si>
  <si>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</si>
  <si>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</si>
  <si>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</si>
  <si>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</si>
  <si>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</si>
  <si>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</si>
  <si>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</si>
  <si>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</si>
  <si>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</si>
  <si>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</si>
  <si>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</si>
  <si>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</si>
  <si>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</si>
  <si>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</si>
  <si>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</si>
  <si>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</si>
  <si>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</si>
  <si>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</si>
  <si>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</si>
  <si>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</si>
  <si>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</si>
  <si>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</si>
  <si>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</si>
  <si>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</si>
  <si>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</si>
  <si>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</si>
  <si>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</si>
  <si>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</si>
  <si>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</si>
  <si>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</si>
  <si>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</si>
  <si>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</si>
  <si>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</si>
  <si>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</si>
  <si>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</si>
  <si>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</si>
  <si>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</si>
  <si>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</si>
  <si>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</si>
  <si>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</si>
  <si>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</si>
  <si>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</si>
  <si>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</si>
  <si>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</si>
  <si>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</si>
  <si>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</si>
  <si>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</si>
  <si>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</si>
  <si>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</si>
  <si>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</si>
  <si>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</si>
  <si>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</si>
  <si>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</si>
  <si>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</si>
  <si>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</si>
  <si>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</si>
  <si>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</si>
  <si>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</si>
  <si>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</si>
  <si>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</si>
  <si>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</si>
  <si>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</si>
  <si>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</si>
  <si>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</si>
  <si>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</si>
  <si>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</si>
  <si>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</si>
  <si>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</si>
  <si>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</si>
  <si>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</si>
  <si>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</si>
  <si>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</si>
  <si>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</si>
  <si>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</si>
  <si>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</si>
  <si>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</si>
  <si>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</si>
  <si>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</si>
  <si>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</si>
  <si>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</si>
  <si>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</si>
  <si>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</si>
  <si>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</si>
  <si>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</si>
  <si>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</si>
  <si>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</si>
  <si>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</si>
  <si>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</si>
  <si>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</si>
  <si>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</si>
  <si>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</si>
  <si>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</si>
  <si>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</si>
  <si>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</si>
  <si>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</si>
  <si>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</si>
  <si>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</si>
  <si>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</si>
  <si>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</si>
  <si>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</si>
  <si>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</si>
  <si>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</si>
  <si>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</si>
  <si>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</si>
  <si>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</si>
  <si>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</si>
  <si>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</si>
  <si>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</si>
  <si>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</si>
  <si>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</si>
  <si>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</si>
  <si>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</si>
  <si>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</si>
  <si>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</si>
  <si>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</si>
  <si>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</si>
  <si>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</si>
  <si>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</si>
  <si>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</si>
  <si>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</si>
  <si>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</si>
  <si>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</si>
  <si>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</si>
  <si>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</si>
  <si>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</si>
  <si>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</si>
  <si>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</si>
  <si>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</si>
  <si>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</si>
  <si>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</si>
  <si>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</si>
  <si>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</si>
  <si>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</si>
  <si>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</si>
  <si>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</si>
  <si>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</si>
  <si>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</si>
  <si>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</si>
  <si>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</si>
  <si>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</si>
  <si>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</si>
  <si>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</si>
  <si>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</si>
  <si>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</si>
  <si>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</si>
  <si>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</si>
  <si>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</si>
  <si>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</si>
  <si>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</si>
  <si>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</si>
  <si>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</si>
  <si>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</si>
  <si>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</si>
  <si>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</si>
  <si>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</si>
  <si>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</si>
  <si>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</si>
  <si>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</si>
  <si>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</si>
  <si>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</si>
  <si>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</si>
  <si>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</si>
  <si>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</si>
  <si>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</si>
  <si>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</si>
  <si>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</si>
  <si>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</si>
  <si>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</si>
  <si>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</si>
  <si>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</si>
  <si>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</si>
  <si>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</si>
  <si>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</si>
  <si>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</si>
  <si>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</si>
  <si>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</si>
  <si>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</si>
  <si>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</si>
  <si>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</si>
  <si>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</si>
  <si>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</si>
  <si>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</si>
  <si>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</si>
  <si>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</si>
  <si>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</si>
  <si>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</si>
  <si>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</si>
  <si>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</si>
  <si>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</si>
  <si>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</si>
  <si>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</si>
  <si>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</si>
  <si>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</si>
  <si>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</si>
  <si>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</si>
  <si>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</si>
  <si>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</si>
  <si>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</si>
  <si>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</si>
  <si>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</si>
  <si>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</si>
  <si>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</si>
  <si>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</si>
  <si>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</si>
  <si>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</si>
  <si>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</si>
  <si>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</si>
  <si>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</si>
  <si>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</si>
  <si>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</si>
  <si>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</si>
  <si>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</si>
  <si>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</si>
  <si>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</si>
  <si>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</si>
  <si>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</si>
  <si>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</si>
  <si>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</si>
  <si>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</si>
  <si>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</si>
  <si>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</si>
  <si>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</si>
  <si>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</si>
  <si>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</si>
  <si>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</si>
  <si>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</si>
  <si>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</si>
  <si>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</si>
  <si>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</si>
  <si>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</si>
  <si>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</si>
  <si>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</si>
  <si>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</si>
  <si>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</si>
  <si>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</si>
  <si>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</si>
  <si>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</si>
  <si>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</si>
  <si>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</si>
  <si>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</si>
  <si>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</si>
  <si>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</si>
  <si>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</si>
  <si>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</si>
  <si>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</si>
  <si>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</si>
  <si>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</si>
  <si>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</si>
  <si>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</si>
  <si>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</si>
  <si>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</si>
  <si>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</si>
  <si>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</si>
  <si>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</si>
  <si>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</si>
  <si>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</si>
  <si>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</si>
  <si>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</si>
  <si>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</si>
  <si>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</si>
  <si>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</si>
  <si>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</si>
  <si>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</si>
  <si>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</si>
  <si>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</si>
  <si>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</si>
  <si>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</si>
  <si>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</si>
  <si>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</si>
  <si>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</si>
  <si>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</si>
  <si>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</si>
  <si>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</si>
  <si>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</si>
  <si>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</si>
  <si>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</si>
  <si>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</si>
  <si>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</si>
  <si>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</si>
  <si>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</si>
  <si>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</si>
  <si>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</si>
  <si>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</si>
  <si>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</si>
  <si>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</si>
  <si>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</si>
  <si>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</si>
  <si>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</si>
  <si>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</si>
  <si>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</si>
  <si>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</si>
  <si>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</si>
  <si>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</si>
  <si>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</si>
  <si>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</si>
  <si>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</si>
  <si>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</si>
  <si>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</si>
  <si>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</si>
  <si>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</si>
  <si>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</si>
  <si>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</si>
  <si>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</si>
  <si>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</si>
  <si>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</si>
  <si>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</si>
  <si>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</si>
  <si>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</si>
  <si>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</si>
  <si>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</si>
  <si>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</si>
  <si>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</si>
  <si>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</si>
  <si>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</si>
  <si>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</si>
  <si>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</si>
  <si>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</si>
  <si>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</si>
  <si>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</si>
  <si>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</si>
  <si>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</si>
  <si>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</si>
  <si>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</si>
  <si>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</si>
  <si>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</si>
  <si>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</si>
  <si>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</si>
  <si>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</si>
  <si>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</si>
  <si>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</si>
  <si>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</si>
  <si>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</si>
  <si>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</si>
  <si>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</si>
  <si>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</si>
  <si>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</si>
  <si>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</si>
  <si>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</si>
  <si>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</si>
  <si>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</si>
  <si>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</si>
  <si>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</si>
  <si>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</si>
  <si>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</si>
  <si>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</si>
  <si>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</si>
  <si>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</si>
  <si>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</si>
  <si>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</si>
  <si>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</si>
  <si>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</si>
  <si>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</si>
  <si>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</si>
  <si>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</si>
  <si>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</si>
  <si>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</si>
  <si>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</si>
  <si>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</si>
  <si>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</si>
  <si>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</si>
  <si>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</si>
  <si>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</si>
  <si>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</si>
  <si>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</si>
  <si>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</si>
  <si>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</si>
  <si>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</si>
  <si>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</si>
  <si>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</si>
  <si>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</si>
  <si>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</si>
  <si>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</si>
  <si>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</si>
  <si>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</si>
  <si>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</si>
  <si>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</si>
  <si>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</si>
  <si>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</si>
  <si>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</si>
  <si>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</si>
  <si>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</si>
  <si>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</si>
  <si>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</si>
  <si>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</si>
  <si>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</si>
  <si>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</si>
  <si>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</si>
  <si>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</si>
  <si>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</si>
  <si>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</si>
  <si>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</si>
  <si>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</si>
  <si>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</si>
  <si>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</si>
  <si>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</si>
  <si>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</si>
  <si>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</si>
  <si>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</si>
  <si>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</si>
  <si>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</si>
  <si>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</si>
  <si>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</si>
  <si>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</si>
  <si>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</si>
  <si>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</si>
  <si>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</si>
  <si>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</si>
  <si>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</si>
  <si>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</si>
  <si>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</si>
  <si>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</si>
  <si>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</si>
  <si>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</si>
  <si>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</si>
  <si>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</si>
  <si>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</si>
  <si>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</si>
  <si>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</si>
  <si>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</si>
  <si>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</si>
  <si>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</si>
  <si>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</si>
  <si>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</si>
  <si>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</si>
  <si>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</si>
  <si>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</si>
  <si>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</si>
  <si>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</si>
  <si>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</si>
  <si>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</si>
  <si>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</si>
  <si>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</si>
  <si>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</si>
  <si>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</si>
  <si>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</si>
  <si>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</si>
  <si>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</si>
  <si>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</si>
  <si>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</si>
  <si>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</si>
  <si>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</si>
  <si>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</si>
  <si>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</si>
  <si>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</si>
  <si>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</si>
  <si>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</si>
  <si>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</si>
  <si>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</si>
  <si>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</si>
  <si>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</si>
  <si>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</si>
  <si>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</si>
  <si>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</si>
  <si>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</si>
  <si>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</si>
  <si>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</si>
  <si>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</si>
  <si>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</si>
  <si>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</si>
  <si>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</si>
  <si>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</si>
  <si>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</si>
  <si>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</si>
  <si>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</si>
  <si>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</si>
  <si>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</si>
  <si>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</si>
  <si>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</si>
  <si>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</si>
  <si>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</si>
  <si>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</si>
  <si>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</si>
  <si>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</si>
  <si>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</si>
  <si>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</si>
  <si>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</si>
  <si>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</si>
  <si>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</si>
  <si>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</si>
  <si>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</si>
  <si>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</si>
  <si>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</si>
  <si>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</si>
  <si>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</si>
  <si>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</si>
  <si>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</si>
  <si>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</si>
  <si>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</si>
  <si>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</si>
  <si>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</si>
  <si>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</si>
  <si>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</si>
  <si>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</si>
  <si>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</si>
  <si>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</si>
  <si>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</si>
  <si>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</si>
  <si>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</si>
  <si>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</si>
  <si>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</si>
  <si>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</si>
  <si>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</si>
  <si>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</si>
  <si>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</si>
  <si>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</si>
  <si>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</si>
  <si>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</si>
  <si>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</si>
  <si>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</si>
  <si>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</si>
  <si>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</si>
  <si>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</si>
  <si>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</si>
  <si>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</si>
  <si>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</si>
  <si>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</si>
  <si>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</si>
  <si>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</si>
  <si>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</si>
  <si>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</si>
  <si>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</si>
  <si>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</si>
  <si>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</si>
  <si>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</si>
  <si>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</si>
  <si>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</si>
  <si>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</si>
  <si>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</si>
  <si>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</si>
  <si>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</si>
  <si>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</si>
  <si>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</si>
  <si>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</si>
  <si>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</si>
  <si>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</si>
  <si>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</si>
  <si>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</si>
  <si>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</si>
  <si>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</si>
  <si>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</si>
  <si>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</si>
  <si>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</si>
  <si>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</si>
  <si>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</si>
  <si>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</si>
  <si>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</si>
  <si>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</si>
  <si>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</si>
  <si>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</si>
  <si>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</si>
  <si>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</si>
  <si>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</si>
  <si>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</si>
  <si>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</si>
  <si>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</si>
  <si>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</si>
  <si>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</si>
  <si>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</si>
  <si>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</si>
  <si>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</si>
  <si>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</si>
  <si>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</si>
  <si>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</si>
  <si>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</si>
  <si>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</si>
  <si>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</si>
  <si>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</si>
  <si>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</si>
  <si>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</si>
  <si>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</si>
  <si>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</si>
  <si>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</si>
  <si>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</si>
  <si>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</si>
  <si>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</si>
  <si>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</si>
  <si>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</si>
  <si>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</si>
  <si>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</si>
  <si>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</si>
  <si>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</si>
  <si>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</si>
  <si>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</si>
  <si>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</si>
  <si>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</si>
  <si>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</si>
  <si>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</si>
  <si>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</si>
  <si>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</si>
  <si>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</si>
  <si>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</si>
  <si>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</si>
  <si>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</si>
  <si>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</si>
  <si>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</si>
  <si>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</si>
  <si>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</si>
  <si>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</si>
  <si>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</si>
  <si>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</si>
  <si>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</si>
  <si>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</si>
  <si>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</si>
  <si>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</si>
  <si>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</si>
  <si>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</si>
  <si>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</si>
  <si>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</si>
  <si>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</si>
  <si>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</si>
  <si>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</si>
  <si>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</si>
  <si>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</si>
  <si>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</si>
  <si>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</si>
  <si>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</si>
  <si>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</si>
  <si>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</si>
  <si>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</si>
  <si>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</si>
  <si>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</si>
  <si>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</si>
  <si>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</si>
  <si>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</si>
  <si>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</si>
  <si>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</si>
  <si>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</si>
  <si>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</si>
  <si>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</si>
  <si>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</si>
  <si>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</si>
  <si>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</si>
  <si>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</si>
  <si>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</si>
  <si>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</si>
  <si>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</si>
  <si>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</si>
  <si>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</si>
  <si>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</si>
  <si>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</si>
  <si>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</si>
  <si>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</si>
  <si>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</si>
  <si>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</si>
  <si>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</si>
  <si>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</si>
  <si>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</si>
  <si>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</si>
  <si>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</si>
  <si>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</si>
  <si>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</si>
  <si>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</si>
  <si>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</si>
  <si>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</si>
  <si>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</si>
  <si>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</si>
  <si>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</si>
  <si>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</si>
  <si>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</si>
  <si>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</si>
  <si>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</si>
  <si>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</si>
  <si>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</si>
  <si>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</si>
  <si>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</si>
  <si>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</si>
  <si>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</si>
  <si>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</si>
  <si>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</si>
  <si>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</si>
  <si>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</si>
  <si>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</si>
  <si>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</si>
  <si>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</si>
  <si>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</si>
  <si>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</si>
  <si>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</si>
  <si>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</si>
  <si>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</si>
  <si>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</si>
  <si>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</si>
  <si>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</si>
  <si>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</si>
  <si>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</si>
  <si>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</si>
  <si>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</si>
  <si>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</si>
  <si>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</si>
  <si>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</si>
  <si>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</si>
  <si>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</si>
  <si>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</si>
  <si>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</si>
  <si>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</si>
  <si>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</si>
  <si>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</si>
  <si>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</si>
  <si>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</si>
  <si>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</si>
  <si>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</si>
  <si>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</si>
  <si>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</si>
  <si>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</si>
  <si>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</si>
  <si>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</si>
  <si>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</si>
  <si>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</si>
  <si>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</si>
  <si>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</si>
  <si>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</si>
  <si>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</si>
  <si>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</si>
  <si>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</si>
  <si>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</si>
  <si>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</si>
  <si>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</si>
  <si>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</si>
  <si>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</si>
  <si>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</si>
  <si>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</si>
  <si>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</si>
  <si>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</si>
  <si>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</si>
  <si>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</si>
  <si>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</si>
  <si>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</si>
  <si>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</si>
  <si>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</si>
  <si>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</si>
  <si>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</si>
  <si>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</si>
  <si>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</si>
  <si>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</si>
  <si>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</si>
  <si>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</si>
  <si>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</si>
  <si>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</si>
  <si>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</si>
  <si>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</si>
  <si>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</si>
  <si>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</si>
  <si>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</si>
  <si>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</si>
  <si>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</si>
  <si>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</si>
  <si>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</si>
  <si>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</si>
  <si>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</si>
  <si>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</si>
  <si>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</si>
  <si>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</si>
  <si>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</si>
  <si>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</si>
  <si>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</si>
  <si>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</si>
  <si>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</si>
  <si>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</si>
  <si>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</si>
  <si>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</si>
  <si>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</si>
  <si>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</si>
  <si>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</si>
  <si>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</si>
  <si>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</si>
  <si>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</si>
  <si>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</si>
  <si>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</si>
  <si>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</si>
  <si>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</si>
  <si>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</si>
  <si>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</si>
  <si>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</si>
  <si>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</si>
  <si>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</si>
  <si>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</si>
  <si>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</si>
  <si>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</si>
  <si>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</si>
  <si>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</si>
  <si>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</si>
  <si>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</si>
  <si>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</si>
  <si>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</si>
  <si>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</si>
  <si>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</si>
  <si>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</si>
  <si>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</si>
  <si>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</si>
  <si>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</si>
  <si>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</si>
  <si>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</si>
  <si>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</si>
  <si>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</si>
  <si>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</si>
  <si>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</si>
  <si>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</si>
  <si>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</si>
  <si>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</si>
  <si>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</si>
  <si>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</si>
  <si>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</si>
  <si>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</si>
  <si>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</si>
  <si>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</si>
  <si>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</si>
  <si>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</si>
  <si>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</si>
  <si>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</si>
  <si>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</si>
  <si>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</si>
  <si>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</si>
  <si>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</si>
  <si>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</si>
  <si>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</si>
  <si>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</si>
  <si>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</si>
  <si>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</si>
  <si>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</si>
  <si>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</si>
  <si>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</si>
  <si>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</si>
  <si>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</si>
  <si>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</si>
  <si>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</si>
  <si>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</si>
  <si>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</si>
  <si>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</si>
  <si>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</si>
  <si>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</si>
  <si>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</si>
  <si>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</si>
  <si>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</si>
  <si>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</si>
  <si>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</si>
  <si>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</si>
  <si>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</si>
  <si>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</si>
  <si>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</si>
  <si>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</si>
  <si>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</si>
  <si>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</si>
  <si>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</si>
  <si>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</si>
  <si>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</si>
  <si>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</si>
  <si>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</si>
  <si>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</si>
  <si>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</si>
  <si>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</si>
  <si>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</si>
  <si>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</si>
  <si>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</si>
  <si>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</si>
  <si>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</si>
  <si>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</si>
  <si>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</si>
  <si>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</si>
  <si>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</si>
  <si>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</si>
  <si>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</si>
  <si>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</si>
  <si>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</si>
  <si>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</si>
  <si>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</si>
  <si>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</si>
  <si>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</si>
  <si>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</si>
  <si>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</si>
  <si>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</si>
  <si>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</si>
  <si>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</si>
  <si>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</si>
  <si>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</si>
  <si>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</si>
  <si>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</si>
  <si>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</si>
  <si>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</si>
  <si>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</si>
  <si>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</si>
  <si>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</si>
  <si>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</si>
  <si>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</si>
  <si>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</si>
  <si>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</si>
  <si>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</si>
  <si>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</si>
  <si>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</si>
  <si>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</si>
  <si>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</si>
  <si>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</si>
  <si>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</si>
  <si>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</si>
  <si>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</si>
  <si>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</si>
  <si>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</si>
  <si>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</si>
  <si>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</si>
  <si>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</si>
  <si>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</si>
  <si>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</si>
  <si>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</si>
  <si>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</si>
  <si>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</si>
  <si>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</si>
  <si>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</si>
  <si>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</si>
  <si>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</si>
  <si>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</si>
  <si>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</si>
  <si>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</si>
  <si>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</si>
  <si>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</si>
  <si>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</si>
  <si>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</si>
  <si>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</si>
  <si>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</si>
  <si>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</si>
  <si>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</si>
  <si>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</si>
  <si>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</si>
  <si>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</si>
  <si>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</si>
  <si>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</si>
  <si>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</si>
  <si>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</si>
  <si>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</si>
  <si>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</si>
  <si>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</si>
  <si>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</si>
  <si>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</si>
  <si>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</si>
  <si>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</si>
  <si>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</si>
  <si>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</si>
  <si>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</si>
  <si>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</si>
  <si>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</si>
  <si>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</si>
  <si>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</si>
  <si>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</si>
  <si>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</si>
  <si>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</si>
  <si>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</si>
  <si>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</si>
  <si>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</si>
  <si>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</si>
  <si>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</si>
  <si>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</si>
  <si>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</si>
  <si>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</si>
  <si>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</si>
  <si>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</si>
  <si>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</si>
  <si>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</si>
  <si>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</si>
  <si>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</si>
  <si>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</si>
  <si>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</si>
  <si>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</si>
  <si>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</si>
  <si>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</si>
  <si>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</si>
  <si>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</si>
  <si>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</si>
  <si>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</si>
  <si>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</si>
  <si>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</si>
  <si>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</si>
  <si>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</si>
  <si>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</si>
  <si>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</si>
  <si>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</si>
  <si>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</si>
  <si>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</si>
  <si>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</si>
  <si>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</si>
  <si>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</si>
  <si>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</si>
  <si>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</si>
  <si>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</si>
  <si>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</si>
  <si>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</si>
  <si>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</si>
  <si>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</si>
  <si>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</si>
  <si>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</si>
  <si>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</si>
  <si>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</si>
  <si>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</si>
  <si>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</si>
  <si>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</si>
  <si>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</si>
  <si>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</si>
  <si>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</si>
  <si>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</si>
  <si>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</si>
  <si>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</si>
  <si>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</si>
  <si>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</si>
  <si>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</si>
  <si>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</si>
  <si>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</si>
  <si>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</si>
  <si>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</si>
  <si>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</si>
  <si>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</si>
  <si>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</si>
  <si>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</si>
  <si>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</si>
  <si>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</si>
  <si>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</si>
  <si>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</si>
  <si>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</si>
  <si>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</si>
  <si>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</si>
  <si>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</si>
  <si>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</si>
  <si>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</si>
  <si>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</si>
  <si>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</si>
  <si>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</si>
  <si>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</si>
  <si>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</si>
  <si>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</si>
  <si>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</si>
  <si>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</si>
  <si>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</si>
  <si>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</si>
  <si>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</si>
  <si>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</si>
  <si>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</si>
  <si>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</si>
  <si>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</si>
  <si>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</si>
  <si>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</si>
  <si>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</si>
  <si>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</si>
  <si>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</si>
  <si>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</si>
  <si>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</si>
  <si>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</si>
  <si>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</si>
  <si>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</si>
  <si>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</si>
  <si>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</si>
  <si>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</si>
  <si>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</si>
  <si>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</si>
  <si>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</si>
  <si>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</si>
  <si>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</si>
  <si>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</si>
  <si>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</si>
  <si>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</si>
  <si>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</si>
  <si>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</si>
  <si>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</si>
  <si>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</si>
  <si>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</si>
  <si>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</si>
  <si>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</si>
  <si>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</si>
  <si>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</si>
  <si>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</si>
  <si>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</si>
  <si>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</si>
  <si>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</si>
  <si>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</si>
  <si>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</si>
  <si>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</si>
  <si>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</si>
  <si>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</si>
  <si>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</si>
  <si>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</si>
  <si>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</si>
  <si>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</si>
  <si>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</si>
  <si>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</si>
  <si>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</si>
  <si>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</si>
  <si>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</si>
  <si>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</si>
  <si>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</si>
  <si>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</si>
  <si>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</si>
  <si>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</si>
  <si>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</si>
  <si>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</si>
  <si>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</si>
  <si>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</si>
  <si>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</si>
  <si>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</si>
  <si>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</si>
  <si>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</si>
  <si>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</si>
  <si>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</si>
  <si>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</si>
  <si>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</si>
  <si>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</si>
  <si>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</si>
  <si>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</si>
  <si>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</si>
  <si>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</si>
  <si>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</si>
  <si>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</si>
  <si>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</si>
  <si>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</si>
  <si>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</si>
  <si>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</si>
  <si>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</si>
  <si>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</si>
  <si>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</si>
  <si>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</si>
  <si>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</si>
  <si>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</si>
  <si>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</si>
  <si>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</si>
  <si>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</si>
  <si>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</si>
  <si>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</si>
  <si>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</si>
  <si>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</si>
  <si>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</si>
  <si>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</si>
  <si>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</si>
  <si>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</si>
  <si>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</si>
  <si>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</si>
  <si>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</si>
  <si>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</si>
  <si>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</si>
  <si>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</si>
  <si>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</si>
  <si>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</si>
  <si>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</si>
  <si>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</si>
  <si>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</si>
  <si>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</si>
  <si>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</si>
  <si>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</si>
  <si>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</si>
  <si>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</si>
  <si>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</si>
  <si>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</si>
  <si>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</si>
  <si>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</si>
  <si>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</si>
  <si>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</si>
  <si>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</si>
  <si>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</si>
  <si>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</si>
  <si>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</si>
  <si>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</si>
  <si>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</si>
  <si>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</si>
  <si>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</si>
  <si>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</si>
  <si>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</si>
  <si>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</si>
  <si>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</si>
  <si>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</si>
  <si>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</si>
  <si>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</si>
  <si>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</si>
  <si>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</si>
  <si>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</si>
  <si>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</si>
  <si>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</si>
  <si>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</si>
  <si>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</si>
  <si>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</si>
  <si>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</si>
  <si>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</si>
  <si>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</si>
  <si>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</si>
  <si>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</si>
  <si>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</si>
  <si>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</si>
  <si>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</si>
  <si>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</si>
  <si>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</si>
  <si>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</si>
  <si>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</si>
  <si>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</si>
  <si>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</si>
  <si>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</si>
  <si>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</si>
  <si>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</si>
  <si>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</si>
  <si>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</si>
  <si>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</si>
  <si>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</si>
  <si>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</si>
  <si>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</si>
  <si>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</si>
  <si>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</si>
  <si>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</si>
  <si>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</si>
  <si>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</si>
  <si>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</si>
  <si>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</si>
  <si>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</si>
  <si>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</si>
  <si>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</si>
  <si>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</si>
  <si>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</si>
  <si>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</si>
  <si>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</si>
  <si>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</si>
  <si>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</si>
  <si>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</si>
  <si>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</si>
  <si>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</si>
  <si>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</si>
  <si>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</si>
  <si>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</si>
  <si>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</si>
  <si>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</si>
  <si>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</si>
  <si>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</si>
  <si>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</si>
  <si>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</si>
  <si>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</si>
  <si>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</si>
  <si>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</si>
  <si>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</si>
  <si>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</si>
  <si>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</si>
  <si>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</si>
  <si>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</si>
  <si>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</si>
  <si>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</si>
  <si>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</si>
  <si>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</si>
  <si>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</si>
  <si>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</si>
  <si>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</si>
  <si>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</si>
  <si>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</si>
  <si>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</si>
  <si>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</si>
  <si>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</si>
  <si>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</si>
  <si>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</si>
  <si>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</si>
  <si>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</si>
  <si>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</si>
  <si>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</si>
  <si>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</si>
  <si>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</si>
  <si>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</si>
  <si>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</si>
  <si>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</si>
  <si>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</si>
  <si>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</si>
  <si>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</si>
  <si>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</si>
  <si>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</si>
  <si>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</si>
  <si>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</si>
  <si>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</si>
  <si>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</si>
  <si>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</si>
  <si>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</si>
  <si>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</si>
  <si>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</si>
  <si>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</si>
  <si>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</si>
  <si>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</si>
  <si>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</si>
  <si>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</si>
  <si>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</si>
  <si>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</si>
  <si>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</si>
  <si>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</si>
  <si>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</si>
  <si>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</si>
  <si>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</si>
  <si>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</si>
  <si>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</si>
  <si>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</si>
  <si>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</si>
  <si>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</si>
  <si>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</si>
  <si>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</si>
  <si>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</si>
  <si>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</si>
  <si>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</si>
  <si>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</si>
  <si>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</si>
  <si>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</si>
  <si>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</si>
  <si>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</si>
  <si>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</si>
  <si>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</si>
  <si>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</si>
  <si>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</si>
  <si>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</si>
  <si>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</si>
  <si>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</si>
  <si>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</si>
  <si>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</si>
  <si>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</si>
  <si>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</si>
  <si>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</si>
  <si>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</si>
  <si>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</si>
  <si>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</si>
  <si>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</si>
  <si>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</si>
  <si>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</si>
  <si>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</si>
  <si>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</si>
  <si>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</si>
  <si>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</si>
  <si>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</si>
  <si>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</si>
  <si>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</si>
  <si>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</si>
  <si>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</si>
  <si>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</si>
  <si>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</si>
  <si>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</si>
  <si>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</si>
  <si>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</si>
  <si>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</si>
  <si>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</si>
  <si>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</si>
  <si>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</si>
  <si>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</si>
  <si>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</si>
  <si>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</si>
  <si>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</si>
  <si>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</si>
  <si>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</si>
  <si>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</si>
  <si>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</si>
  <si>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</si>
  <si>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</si>
  <si>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</si>
  <si>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</si>
  <si>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</si>
  <si>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</si>
  <si>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</si>
  <si>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</si>
  <si>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</si>
  <si>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</si>
  <si>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</si>
  <si>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</si>
  <si>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</si>
  <si>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</si>
  <si>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</si>
  <si>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</si>
  <si>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</si>
  <si>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</si>
  <si>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</si>
  <si>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</si>
  <si>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</si>
  <si>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</si>
  <si>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</si>
  <si>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</si>
  <si>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</si>
  <si>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</si>
  <si>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</si>
  <si>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</si>
  <si>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</si>
  <si>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</si>
  <si>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</si>
  <si>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</si>
  <si>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</si>
  <si>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</si>
  <si>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</si>
  <si>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</si>
  <si>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</si>
  <si>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</si>
  <si>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</si>
  <si>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</si>
  <si>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</si>
  <si>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</si>
  <si>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</si>
  <si>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</si>
  <si>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</si>
  <si>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</si>
  <si>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</si>
  <si>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</si>
  <si>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</si>
  <si>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</si>
  <si>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</si>
  <si>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</si>
  <si>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</si>
  <si>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</si>
  <si>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</si>
  <si>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</si>
  <si>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</si>
  <si>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</si>
  <si>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</si>
  <si>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</si>
  <si>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</si>
  <si>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</si>
  <si>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</si>
  <si>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</si>
  <si>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</si>
  <si>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</si>
  <si>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</si>
  <si>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</si>
  <si>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</si>
  <si>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</si>
  <si>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</si>
  <si>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</si>
  <si>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</si>
  <si>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</si>
  <si>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</si>
  <si>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</si>
  <si>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</si>
  <si>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</si>
  <si>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</si>
  <si>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</si>
  <si>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</si>
  <si>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</si>
  <si>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</si>
  <si>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</si>
  <si>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</si>
  <si>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</si>
  <si>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</si>
  <si>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</si>
  <si>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</si>
  <si>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</si>
  <si>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</si>
  <si>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</si>
  <si>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</si>
  <si>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</si>
  <si>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</si>
  <si>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</si>
  <si>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</si>
  <si>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</si>
  <si>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</si>
  <si>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</si>
  <si>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</si>
  <si>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</si>
  <si>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</si>
  <si>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</si>
  <si>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</si>
  <si>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</si>
  <si>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</si>
  <si>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</si>
  <si>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</si>
  <si>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</si>
  <si>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</si>
  <si>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</si>
  <si>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</si>
  <si>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</si>
  <si>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</si>
  <si>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</si>
  <si>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</si>
  <si>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</si>
  <si>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</si>
  <si>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</si>
  <si>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</si>
  <si>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</si>
  <si>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</si>
  <si>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</si>
  <si>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</si>
  <si>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</si>
  <si>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</si>
  <si>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</si>
  <si>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</si>
  <si>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</si>
  <si>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</si>
  <si>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</si>
  <si>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</si>
  <si>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</si>
  <si>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</si>
  <si>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</si>
  <si>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</si>
  <si>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</si>
  <si>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</si>
  <si>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</si>
  <si>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</si>
  <si>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</si>
  <si>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</si>
  <si>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</si>
  <si>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</si>
  <si>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</si>
  <si>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</si>
  <si>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</si>
  <si>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</si>
  <si>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</si>
  <si>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</si>
  <si>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</si>
  <si>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</si>
  <si>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</si>
  <si>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</si>
  <si>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</si>
  <si>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</si>
  <si>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</si>
  <si>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</si>
  <si>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</si>
  <si>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</si>
  <si>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</si>
  <si>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</si>
  <si>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</si>
  <si>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</si>
  <si>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</si>
  <si>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</si>
  <si>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</si>
  <si>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</si>
  <si>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</si>
  <si>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</si>
  <si>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</si>
  <si>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</si>
  <si>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</si>
  <si>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</si>
  <si>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</si>
  <si>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</si>
  <si>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</si>
  <si>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</si>
  <si>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</si>
  <si>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</si>
  <si>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</si>
  <si>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</si>
  <si>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</si>
  <si>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</si>
  <si>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</si>
  <si>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</si>
  <si>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</si>
  <si>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</si>
  <si>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</si>
  <si>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</si>
  <si>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</si>
  <si>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</si>
  <si>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</si>
  <si>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</si>
  <si>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</si>
  <si>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</si>
  <si>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</si>
  <si>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</si>
  <si>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</si>
  <si>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</si>
  <si>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</si>
  <si>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</si>
  <si>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</si>
  <si>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</si>
  <si>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</si>
  <si>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</si>
  <si>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</si>
  <si>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</si>
  <si>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</si>
  <si>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</si>
  <si>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</si>
  <si>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</si>
  <si>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</si>
  <si>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</si>
  <si>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</si>
  <si>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</si>
  <si>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</si>
  <si>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</si>
  <si>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</si>
  <si>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</si>
  <si>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</si>
  <si>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</si>
  <si>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</si>
  <si>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</si>
  <si>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</si>
  <si>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</si>
  <si>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</si>
  <si>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</si>
  <si>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</si>
  <si>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</si>
  <si>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</si>
  <si>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</si>
  <si>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</si>
  <si>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</si>
  <si>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</si>
  <si>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</si>
  <si>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</si>
  <si>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</si>
  <si>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</si>
  <si>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</si>
  <si>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</si>
  <si>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</si>
  <si>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</si>
  <si>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</si>
  <si>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</si>
  <si>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</si>
  <si>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</si>
  <si>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</si>
  <si>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</si>
  <si>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</si>
  <si>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</si>
  <si>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</si>
  <si>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</si>
  <si>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</si>
  <si>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</si>
  <si>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</si>
  <si>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</si>
  <si>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</si>
  <si>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</si>
  <si>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</si>
  <si>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</si>
  <si>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</si>
  <si>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</si>
  <si>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</si>
  <si>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</si>
  <si>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</si>
  <si>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</si>
  <si>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</si>
  <si>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</si>
  <si>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</si>
  <si>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</si>
  <si>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</si>
  <si>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</si>
  <si>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</si>
  <si>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</si>
  <si>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</si>
  <si>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</si>
  <si>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</si>
  <si>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</si>
  <si>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</si>
  <si>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</si>
  <si>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</si>
  <si>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</si>
  <si>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</si>
  <si>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</si>
  <si>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</si>
  <si>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</si>
  <si>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</si>
  <si>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</si>
  <si>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</si>
  <si>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</si>
  <si>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</si>
  <si>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</si>
  <si>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</si>
  <si>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</si>
  <si>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</si>
  <si>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</si>
  <si>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</si>
  <si>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</si>
  <si>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</si>
  <si>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</si>
  <si>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</si>
  <si>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</si>
  <si>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</si>
  <si>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</si>
  <si>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</si>
  <si>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</si>
  <si>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</si>
  <si>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</si>
  <si>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</si>
  <si>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</si>
  <si>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</si>
  <si>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</si>
  <si>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</si>
  <si>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</si>
  <si>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</si>
  <si>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</si>
  <si>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</si>
  <si>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</si>
  <si>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</si>
  <si>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</si>
  <si>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</si>
  <si>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</si>
  <si>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</si>
  <si>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</si>
  <si>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</si>
  <si>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</si>
  <si>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</si>
  <si>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</si>
  <si>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</si>
  <si>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</si>
  <si>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</si>
  <si>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</si>
  <si>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</si>
  <si>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</si>
  <si>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</si>
  <si>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</si>
  <si>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</si>
  <si>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</si>
  <si>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</si>
  <si>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</si>
  <si>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</si>
  <si>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</si>
  <si>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</si>
  <si>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</si>
  <si>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</si>
  <si>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</si>
  <si>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</si>
  <si>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</si>
  <si>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</si>
  <si>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</si>
  <si>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</si>
  <si>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</si>
  <si>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</si>
  <si>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</si>
  <si>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</si>
  <si>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</si>
  <si>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</si>
  <si>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</si>
  <si>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</si>
  <si>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</si>
  <si>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</si>
  <si>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</si>
  <si>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</si>
  <si>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</si>
  <si>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</si>
  <si>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</si>
  <si>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</si>
  <si>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</si>
  <si>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</si>
  <si>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</si>
  <si>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</si>
  <si>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</si>
  <si>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</si>
  <si>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</si>
  <si>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</si>
  <si>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</si>
  <si>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</si>
  <si>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</si>
  <si>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</si>
  <si>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</si>
  <si>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</si>
  <si>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</si>
  <si>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</si>
  <si>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</si>
  <si>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</si>
  <si>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</si>
  <si>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</si>
  <si>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</si>
  <si>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</si>
  <si>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</si>
  <si>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</si>
  <si>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</si>
  <si>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</si>
  <si>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</si>
  <si>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</si>
  <si>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</si>
  <si>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</si>
  <si>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</si>
  <si>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</si>
  <si>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</si>
  <si>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</si>
  <si>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</si>
  <si>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</si>
  <si>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</si>
  <si>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</si>
  <si>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</si>
  <si>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</si>
  <si>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</si>
  <si>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</si>
  <si>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</si>
  <si>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</si>
  <si>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</si>
  <si>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</si>
  <si>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</si>
  <si>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</si>
  <si>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</si>
  <si>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</si>
  <si>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</si>
  <si>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</si>
  <si>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</si>
  <si>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</si>
  <si>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</si>
  <si>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</si>
  <si>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</si>
  <si>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</si>
  <si>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</si>
  <si>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</si>
  <si>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</si>
  <si>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</si>
  <si>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</si>
  <si>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</si>
  <si>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</si>
  <si>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</si>
  <si>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</si>
  <si>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</si>
  <si>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</si>
  <si>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</si>
  <si>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</si>
  <si>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</si>
  <si>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</si>
  <si>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</si>
  <si>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</si>
  <si>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</si>
  <si>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</si>
  <si>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</si>
  <si>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</si>
  <si>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</si>
  <si>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</si>
  <si>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</si>
  <si>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</si>
  <si>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</si>
  <si>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</si>
  <si>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</si>
  <si>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</si>
  <si>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</si>
  <si>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</si>
  <si>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</si>
  <si>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</si>
  <si>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</si>
  <si>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</si>
  <si>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</si>
  <si>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</si>
  <si>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</si>
  <si>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</si>
  <si>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</si>
  <si>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</si>
  <si>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</si>
  <si>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</si>
  <si>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</si>
  <si>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</si>
  <si>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</si>
  <si>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</si>
  <si>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</si>
  <si>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</si>
  <si>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</si>
  <si>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</si>
  <si>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</si>
  <si>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</si>
  <si>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</si>
  <si>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</si>
  <si>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</si>
  <si>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</si>
  <si>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</si>
  <si>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</si>
  <si>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</si>
  <si>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</si>
  <si>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</si>
  <si>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</si>
  <si>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</si>
  <si>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</si>
  <si>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</si>
  <si>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</si>
  <si>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</si>
  <si>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</si>
  <si>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</si>
  <si>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</si>
  <si>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</si>
  <si>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</si>
  <si>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</si>
  <si>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</si>
  <si>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</si>
  <si>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</si>
  <si>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</si>
  <si>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</si>
  <si>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</si>
  <si>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</si>
  <si>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</si>
  <si>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</si>
  <si>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</si>
  <si>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</si>
  <si>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</si>
  <si>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</si>
  <si>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</si>
  <si>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</si>
  <si>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</si>
  <si>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</si>
  <si>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</si>
  <si>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</si>
  <si>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</si>
  <si>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</si>
  <si>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</si>
  <si>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</si>
  <si>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</si>
  <si>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</si>
  <si>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</si>
  <si>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</si>
  <si>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</si>
  <si>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</si>
  <si>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</si>
  <si>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</si>
  <si>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</si>
  <si>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</si>
  <si>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</si>
  <si>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</si>
  <si>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</si>
  <si>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</si>
  <si>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</si>
  <si>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</si>
  <si>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</si>
  <si>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</si>
  <si>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</si>
  <si>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</si>
  <si>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</si>
  <si>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</si>
  <si>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</si>
  <si>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</si>
  <si>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</si>
  <si>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</si>
  <si>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</si>
  <si>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</si>
  <si>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</si>
  <si>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</si>
  <si>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</si>
  <si>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</si>
  <si>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</si>
  <si>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</si>
  <si>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</si>
  <si>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</si>
  <si>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</si>
  <si>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</si>
  <si>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</si>
  <si>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</si>
  <si>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</si>
  <si>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</si>
  <si>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</si>
  <si>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</si>
  <si>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</si>
  <si>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</si>
  <si>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</si>
  <si>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</si>
  <si>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</si>
  <si>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</si>
  <si>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</si>
  <si>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</si>
  <si>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</si>
  <si>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</si>
  <si>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</si>
  <si>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</si>
  <si>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</si>
  <si>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</si>
  <si>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</si>
  <si>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</si>
  <si>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</si>
  <si>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</si>
  <si>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</si>
  <si>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</si>
  <si>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</si>
  <si>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</si>
  <si>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</si>
  <si>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</si>
  <si>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</si>
  <si>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</si>
  <si>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</si>
  <si>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</si>
  <si>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</si>
  <si>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</si>
  <si>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</si>
  <si>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</si>
  <si>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</si>
  <si>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</si>
  <si>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</si>
  <si>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</si>
  <si>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</si>
  <si>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</si>
  <si>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</si>
  <si>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</si>
  <si>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</si>
  <si>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</si>
  <si>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</si>
  <si>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</si>
  <si>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</si>
  <si>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</si>
  <si>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</si>
  <si>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</si>
  <si>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</si>
  <si>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</si>
  <si>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</si>
  <si>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</si>
  <si>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</si>
  <si>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</si>
  <si>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</si>
  <si>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</si>
  <si>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</si>
  <si>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</si>
  <si>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</si>
  <si>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</si>
  <si>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</si>
  <si>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</si>
  <si>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</si>
  <si>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</si>
  <si>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</si>
  <si>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</si>
  <si>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</si>
  <si>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</si>
  <si>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</si>
  <si>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</si>
  <si>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</si>
  <si>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</si>
  <si>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</si>
  <si>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</si>
  <si>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</si>
  <si>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</si>
  <si>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</si>
  <si>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</si>
  <si>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</si>
  <si>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</si>
  <si>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</si>
  <si>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</si>
  <si>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</si>
  <si>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</si>
  <si>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</si>
  <si>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</si>
  <si>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</si>
  <si>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</si>
  <si>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</si>
  <si>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</si>
  <si>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</si>
  <si>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</si>
  <si>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</si>
  <si>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</si>
  <si>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</si>
  <si>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</si>
  <si>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</si>
  <si>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</si>
  <si>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</si>
  <si>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</si>
  <si>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</si>
  <si>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</si>
  <si>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</si>
  <si>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</si>
  <si>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</si>
  <si>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</si>
  <si>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</si>
  <si>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</si>
  <si>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</si>
  <si>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</si>
  <si>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</si>
  <si>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</si>
  <si>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</si>
  <si>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</si>
  <si>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</si>
  <si>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</si>
  <si>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</si>
  <si>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</si>
  <si>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</si>
  <si>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</si>
  <si>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</si>
  <si>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</si>
  <si>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</si>
  <si>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</si>
  <si>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</si>
  <si>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</si>
  <si>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</si>
  <si>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</si>
  <si>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</si>
  <si>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</si>
  <si>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</si>
  <si>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</si>
  <si>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</si>
  <si>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</si>
  <si>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</si>
  <si>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</si>
  <si>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</si>
  <si>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</si>
  <si>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</si>
  <si>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</si>
  <si>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</si>
  <si>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</si>
  <si>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</si>
  <si>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</si>
  <si>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</si>
  <si>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</si>
  <si>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</si>
  <si>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</si>
  <si>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</si>
  <si>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</si>
  <si>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</si>
  <si>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</si>
  <si>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</si>
  <si>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</si>
  <si>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</si>
  <si>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</si>
  <si>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</si>
  <si>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</si>
  <si>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</si>
  <si>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</si>
  <si>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</si>
  <si>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</si>
  <si>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</si>
  <si>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</si>
  <si>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</si>
  <si>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</si>
  <si>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</si>
  <si>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</si>
  <si>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</si>
  <si>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</si>
  <si>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</si>
  <si>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</si>
  <si>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</si>
  <si>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</si>
  <si>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</si>
  <si>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</si>
  <si>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</si>
  <si>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</si>
  <si>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</si>
  <si>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</si>
  <si>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</si>
  <si>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</si>
  <si>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</si>
  <si>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</si>
  <si>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</si>
  <si>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</si>
  <si>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</si>
  <si>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</si>
  <si>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</si>
  <si>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</si>
  <si>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</si>
  <si>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</si>
  <si>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</si>
  <si>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</si>
  <si>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</si>
  <si>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</si>
  <si>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</si>
  <si>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</si>
  <si>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</si>
  <si>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</si>
  <si>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</si>
  <si>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</si>
  <si>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</si>
  <si>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</si>
  <si>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</si>
  <si>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</si>
  <si>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</si>
  <si>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</si>
  <si>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</si>
  <si>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</si>
  <si>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</si>
  <si>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</si>
  <si>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</si>
  <si>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</si>
  <si>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</si>
  <si>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</si>
  <si>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</si>
  <si>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</si>
  <si>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</si>
  <si>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</si>
  <si>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</si>
  <si>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</si>
  <si>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</si>
  <si>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</si>
  <si>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</si>
  <si>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</si>
  <si>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</si>
  <si>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</si>
  <si>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</si>
  <si>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</si>
  <si>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</si>
  <si>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</si>
  <si>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</si>
  <si>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</si>
  <si>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</si>
  <si>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</si>
  <si>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</si>
  <si>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</si>
  <si>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</si>
  <si>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</si>
  <si>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</si>
  <si>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</si>
  <si>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</si>
  <si>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</si>
  <si>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</si>
  <si>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</si>
  <si>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</si>
  <si>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</si>
  <si>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</si>
  <si>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</si>
  <si>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</si>
  <si>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</si>
  <si>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</si>
  <si>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</si>
  <si>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</si>
  <si>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</si>
  <si>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</si>
  <si>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</si>
  <si>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</si>
  <si>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</si>
  <si>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</si>
  <si>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</si>
  <si>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</si>
  <si>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</si>
  <si>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</si>
  <si>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</si>
  <si>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</si>
  <si>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</si>
  <si>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</si>
  <si>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</si>
  <si>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</si>
  <si>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</si>
  <si>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</si>
  <si>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</si>
  <si>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</si>
  <si>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</si>
  <si>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</si>
  <si>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</si>
  <si>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</si>
  <si>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</si>
  <si>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</si>
  <si>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</si>
  <si>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</si>
  <si>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</si>
  <si>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</si>
  <si>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</si>
  <si>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</si>
  <si>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</si>
  <si>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</si>
  <si>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</si>
  <si>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</si>
  <si>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</si>
  <si>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</si>
  <si>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</si>
  <si>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</si>
  <si>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</si>
  <si>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</si>
  <si>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</si>
  <si>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</si>
  <si>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</si>
  <si>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</si>
  <si>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</si>
  <si>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</si>
  <si>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</si>
  <si>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</si>
  <si>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</si>
  <si>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</si>
  <si>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</si>
  <si>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</si>
  <si>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</si>
  <si>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</si>
  <si>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</si>
  <si>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</si>
  <si>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</si>
  <si>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</si>
  <si>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</si>
  <si>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</si>
  <si>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</si>
  <si>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</si>
  <si>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</si>
  <si>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</si>
  <si>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</si>
  <si>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</si>
  <si>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</si>
  <si>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</si>
  <si>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</si>
  <si>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</si>
  <si>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</si>
  <si>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</si>
  <si>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</si>
  <si>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</si>
  <si>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</si>
  <si>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</si>
  <si>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</si>
  <si>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</si>
  <si>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</si>
  <si>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</si>
  <si>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</si>
  <si>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</si>
  <si>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</si>
  <si>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</si>
  <si>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</si>
  <si>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</si>
  <si>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</si>
  <si>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</si>
  <si>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</si>
  <si>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</si>
  <si>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</si>
  <si>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</si>
  <si>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</si>
  <si>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</si>
  <si>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</si>
  <si>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</si>
  <si>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</si>
  <si>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</si>
  <si>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</si>
  <si>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</si>
  <si>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</si>
  <si>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</si>
  <si>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</si>
  <si>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</si>
  <si>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</si>
  <si>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</si>
  <si>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</si>
  <si>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</si>
  <si>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</si>
  <si>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</si>
  <si>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</si>
  <si>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</si>
  <si>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</si>
  <si>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</si>
  <si>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</si>
  <si>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</si>
  <si>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</si>
  <si>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</si>
  <si>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</si>
  <si>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</si>
  <si>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</si>
  <si>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</si>
  <si>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</si>
  <si>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</si>
  <si>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</si>
  <si>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</si>
  <si>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</si>
  <si>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</si>
  <si>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</si>
  <si>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</si>
  <si>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</si>
  <si>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</si>
  <si>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</si>
  <si>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</si>
  <si>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</si>
  <si>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</si>
  <si>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</si>
  <si>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</si>
  <si>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</si>
  <si>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</si>
  <si>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</si>
  <si>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</si>
  <si>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</si>
  <si>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</si>
  <si>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</si>
  <si>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</si>
  <si>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</si>
  <si>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</si>
  <si>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</si>
  <si>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</si>
  <si>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</si>
  <si>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</si>
  <si>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</si>
  <si>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</si>
  <si>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</si>
  <si>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</si>
  <si>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</si>
  <si>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</si>
  <si>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</si>
  <si>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</si>
  <si>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</si>
  <si>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</si>
  <si>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</si>
  <si>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</si>
  <si>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</si>
  <si>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</si>
  <si>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</si>
  <si>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</si>
  <si>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</si>
  <si>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</si>
  <si>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</si>
  <si>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</si>
  <si>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</si>
  <si>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</si>
  <si>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</si>
  <si>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</si>
  <si>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</si>
  <si>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</si>
  <si>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</si>
  <si>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</si>
  <si>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</si>
  <si>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</si>
  <si>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</si>
  <si>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</si>
  <si>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</si>
  <si>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</si>
  <si>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</si>
  <si>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</si>
  <si>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</si>
  <si>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</si>
  <si>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</si>
  <si>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</si>
  <si>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</si>
  <si>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</si>
  <si>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</si>
  <si>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</si>
  <si>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</si>
  <si>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</si>
  <si>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</si>
  <si>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</si>
  <si>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</si>
  <si>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</si>
  <si>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</si>
  <si>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</si>
  <si>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</si>
  <si>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</si>
  <si>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</si>
  <si>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</si>
  <si>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</si>
  <si>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</si>
  <si>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</si>
  <si>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</si>
  <si>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</si>
  <si>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</si>
  <si>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</si>
  <si>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</si>
  <si>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</si>
  <si>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</si>
  <si>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</si>
  <si>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</si>
  <si>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</si>
  <si>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</si>
  <si>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</si>
  <si>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</si>
  <si>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</si>
  <si>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</si>
  <si>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</si>
  <si>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</si>
  <si>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</si>
  <si>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</si>
  <si>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</si>
  <si>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</si>
  <si>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</si>
  <si>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</si>
  <si>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</si>
  <si>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</si>
  <si>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</si>
  <si>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</si>
  <si>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</si>
  <si>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</si>
  <si>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</si>
  <si>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</si>
  <si>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</si>
  <si>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</si>
  <si>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</si>
  <si>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</si>
  <si>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</si>
  <si>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</si>
  <si>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</si>
  <si>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</si>
  <si>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</si>
  <si>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</si>
  <si>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</si>
  <si>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</si>
  <si>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</si>
  <si>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</si>
  <si>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</si>
  <si>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</si>
  <si>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</si>
  <si>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</si>
  <si>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</si>
  <si>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</si>
  <si>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</si>
  <si>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</si>
  <si>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</si>
  <si>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</si>
  <si>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</si>
  <si>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</si>
  <si>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</si>
  <si>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</si>
  <si>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</si>
  <si>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</si>
  <si>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</si>
  <si>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</si>
  <si>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</si>
  <si>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</si>
  <si>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</si>
  <si>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</si>
  <si>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</si>
  <si>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</si>
  <si>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</si>
  <si>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</si>
  <si>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</si>
  <si>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</si>
  <si>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</si>
  <si>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</si>
  <si>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</si>
  <si>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</si>
  <si>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</si>
  <si>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</si>
  <si>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</si>
  <si>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</si>
  <si>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</si>
  <si>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</si>
  <si>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</si>
  <si>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</si>
  <si>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</si>
  <si>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</si>
  <si>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</si>
  <si>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</si>
  <si>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</si>
  <si>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</si>
  <si>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</si>
  <si>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</si>
  <si>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</si>
  <si>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</si>
  <si>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</si>
  <si>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</si>
  <si>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</si>
  <si>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</si>
  <si>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</si>
  <si>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</si>
  <si>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</si>
  <si>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</si>
  <si>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</si>
  <si>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</si>
  <si>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</si>
  <si>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</si>
  <si>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</si>
  <si>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</si>
  <si>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</si>
  <si>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</si>
  <si>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</si>
  <si>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</si>
  <si>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</si>
  <si>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</si>
  <si>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</si>
  <si>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</si>
  <si>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</si>
  <si>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</si>
  <si>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</si>
  <si>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</si>
  <si>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</si>
  <si>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</si>
  <si>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</si>
  <si>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</si>
  <si>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</si>
  <si>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</si>
  <si>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</si>
  <si>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</si>
  <si>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</si>
  <si>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</si>
  <si>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</si>
  <si>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</si>
  <si>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</si>
  <si>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</si>
  <si>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</si>
  <si>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</si>
  <si>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</si>
  <si>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</si>
  <si>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</si>
  <si>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</si>
  <si>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</si>
  <si>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</si>
  <si>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</si>
  <si>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</si>
  <si>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</si>
  <si>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</si>
  <si>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</si>
  <si>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</si>
  <si>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</si>
  <si>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</si>
  <si>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</si>
  <si>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</si>
  <si>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</si>
  <si>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</si>
  <si>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</si>
  <si>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</si>
  <si>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</si>
  <si>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</si>
  <si>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</si>
  <si>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</si>
  <si>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</si>
  <si>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</si>
  <si>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</si>
  <si>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</si>
  <si>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</si>
  <si>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</si>
  <si>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</si>
  <si>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</si>
  <si>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</si>
  <si>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</si>
  <si>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</si>
  <si>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</si>
  <si>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</si>
  <si>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</si>
  <si>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</si>
  <si>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</si>
  <si>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</si>
  <si>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</si>
  <si>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</si>
  <si>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</si>
  <si>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</si>
  <si>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</si>
  <si>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</si>
  <si>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</si>
  <si>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</si>
  <si>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</si>
  <si>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</si>
  <si>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</si>
  <si>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</si>
  <si>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</si>
  <si>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</si>
  <si>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</si>
  <si>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</si>
  <si>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</si>
  <si>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</si>
  <si>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</si>
  <si>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</si>
  <si>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</si>
  <si>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</si>
  <si>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</si>
  <si>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</si>
  <si>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</si>
  <si>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</si>
  <si>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</si>
  <si>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</si>
  <si>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</si>
  <si>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</si>
  <si>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</si>
  <si>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</si>
  <si>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</si>
  <si>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</si>
  <si>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</si>
  <si>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</si>
  <si>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</si>
  <si>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</si>
  <si>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</si>
  <si>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</si>
  <si>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</si>
  <si>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</si>
  <si>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</si>
  <si>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</si>
  <si>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</si>
  <si>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</si>
  <si>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</si>
  <si>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</si>
  <si>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</si>
  <si>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</si>
  <si>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</si>
  <si>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</si>
  <si>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</si>
  <si>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</si>
  <si>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</si>
  <si>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</si>
  <si>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</si>
  <si>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</si>
  <si>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</si>
  <si>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</si>
  <si>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</si>
  <si>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</si>
  <si>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</si>
  <si>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</si>
  <si>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</si>
  <si>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</si>
  <si>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</si>
  <si>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</si>
  <si>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</si>
  <si>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</si>
  <si>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</si>
  <si>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</si>
  <si>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</si>
  <si>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</si>
  <si>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</si>
  <si>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</si>
  <si>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</si>
  <si>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</si>
  <si>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</si>
  <si>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</si>
  <si>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</si>
  <si>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</si>
  <si>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</si>
  <si>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</si>
  <si>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</si>
  <si>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</si>
  <si>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</si>
  <si>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</si>
  <si>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</si>
  <si>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</si>
  <si>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</si>
  <si>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</si>
  <si>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</si>
  <si>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</si>
  <si>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</si>
  <si>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</si>
  <si>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</si>
  <si>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</si>
  <si>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</si>
  <si>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</si>
  <si>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</si>
  <si>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</si>
  <si>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</si>
  <si>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</si>
  <si>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</si>
  <si>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</si>
  <si>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</si>
  <si>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</si>
  <si>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</si>
  <si>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</si>
  <si>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</si>
  <si>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</si>
  <si>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</si>
  <si>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</si>
  <si>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</si>
  <si>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</si>
  <si>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</si>
  <si>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</si>
  <si>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</si>
  <si>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</si>
  <si>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</si>
  <si>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</si>
  <si>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</si>
  <si>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</si>
  <si>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</si>
  <si>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</si>
  <si>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</si>
  <si>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</si>
  <si>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</si>
  <si>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</si>
  <si>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</si>
  <si>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</si>
  <si>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</si>
  <si>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</si>
  <si>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</si>
  <si>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</si>
  <si>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</si>
  <si>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</si>
  <si>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</si>
  <si>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</si>
  <si>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</si>
  <si>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</si>
  <si>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</si>
  <si>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</si>
  <si>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</si>
  <si>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</si>
  <si>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</si>
  <si>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</si>
  <si>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</si>
  <si>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</si>
  <si>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</si>
  <si>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</si>
  <si>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</si>
  <si>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</si>
  <si>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</si>
  <si>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</si>
  <si>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</si>
  <si>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</si>
  <si>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</si>
  <si>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</si>
  <si>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</si>
  <si>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</si>
  <si>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</si>
  <si>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</si>
  <si>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</si>
  <si>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</si>
  <si>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</si>
  <si>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</si>
  <si>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</si>
  <si>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</si>
  <si>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</si>
  <si>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</si>
  <si>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</si>
  <si>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</si>
  <si>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</si>
  <si>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</si>
  <si>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</si>
  <si>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</si>
  <si>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</si>
  <si>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</si>
  <si>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</si>
  <si>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</si>
  <si>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</si>
  <si>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</si>
  <si>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</si>
  <si>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</si>
  <si>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</si>
  <si>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</si>
  <si>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</si>
  <si>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</si>
  <si>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</si>
  <si>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</si>
  <si>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</si>
  <si>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</si>
  <si>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</si>
  <si>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</si>
  <si>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</si>
  <si>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</si>
  <si>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</si>
  <si>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</si>
  <si>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</si>
  <si>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</si>
  <si>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</si>
  <si>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</si>
  <si>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</si>
  <si>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</si>
  <si>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</si>
  <si>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</si>
  <si>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</si>
  <si>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</si>
  <si>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</si>
  <si>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</si>
  <si>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</si>
  <si>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</si>
  <si>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</si>
  <si>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</si>
  <si>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</si>
  <si>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</si>
  <si>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</si>
  <si>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</si>
  <si>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</si>
  <si>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</si>
  <si>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</si>
  <si>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</si>
  <si>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</si>
  <si>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</si>
  <si>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</si>
  <si>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</si>
  <si>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</si>
  <si>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</si>
  <si>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</si>
  <si>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</si>
  <si>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</si>
  <si>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</si>
  <si>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</si>
  <si>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</si>
  <si>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</si>
  <si>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</si>
  <si>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</si>
  <si>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</si>
  <si>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</si>
  <si>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</si>
  <si>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</si>
  <si>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</si>
  <si>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</si>
  <si>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</si>
  <si>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</si>
  <si>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</si>
  <si>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</si>
  <si>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</si>
  <si>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</si>
  <si>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</si>
  <si>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</si>
  <si>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</si>
  <si>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</si>
  <si>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</si>
  <si>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</si>
  <si>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</si>
  <si>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</si>
  <si>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</si>
  <si>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</si>
  <si>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</si>
  <si>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</si>
  <si>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</si>
  <si>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</si>
  <si>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</si>
  <si>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</si>
  <si>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</si>
  <si>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</si>
  <si>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</si>
  <si>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</si>
  <si>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</si>
  <si>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</si>
  <si>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</si>
  <si>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</si>
  <si>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</si>
  <si>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</si>
  <si>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</si>
  <si>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</si>
  <si>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</si>
  <si>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</si>
  <si>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</si>
  <si>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</si>
  <si>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</si>
  <si>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</si>
  <si>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</si>
  <si>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</si>
  <si>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</si>
  <si>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</si>
  <si>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</si>
  <si>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</si>
  <si>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</si>
  <si>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</si>
  <si>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</si>
  <si>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</si>
  <si>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</si>
  <si>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</si>
  <si>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</si>
  <si>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</si>
  <si>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</si>
  <si>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</si>
  <si>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</si>
  <si>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</si>
  <si>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</si>
  <si>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</si>
  <si>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</si>
  <si>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</si>
  <si>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</si>
  <si>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</si>
  <si>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</si>
  <si>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</si>
  <si>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</si>
  <si>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</si>
  <si>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</si>
  <si>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</si>
  <si>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</si>
  <si>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</si>
  <si>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</si>
  <si>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</si>
  <si>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</si>
  <si>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</si>
  <si>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</si>
  <si>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</si>
  <si>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</si>
  <si>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</si>
  <si>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</si>
  <si>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</si>
  <si>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</si>
  <si>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</si>
  <si>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</si>
  <si>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</si>
  <si>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</si>
  <si>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</si>
  <si>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</si>
  <si>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</si>
  <si>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</si>
  <si>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</si>
  <si>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</si>
  <si>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</si>
  <si>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</si>
  <si>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</si>
  <si>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</si>
  <si>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</si>
  <si>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</si>
  <si>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</si>
  <si>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</si>
  <si>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</si>
  <si>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</si>
  <si>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</si>
  <si>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</si>
  <si>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</si>
  <si>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</si>
  <si>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</si>
  <si>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</si>
  <si>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</si>
  <si>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</si>
  <si>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</si>
  <si>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</si>
  <si>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</si>
  <si>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</si>
  <si>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</si>
  <si>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</si>
  <si>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</si>
  <si>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</si>
  <si>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</si>
  <si>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</si>
  <si>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</si>
  <si>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</si>
  <si>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</si>
  <si>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</si>
  <si>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</si>
  <si>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</si>
  <si>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</si>
  <si>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</si>
  <si>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</si>
  <si>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</si>
  <si>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</si>
  <si>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</si>
  <si>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</si>
  <si>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</si>
  <si>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</si>
  <si>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</si>
  <si>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</si>
  <si>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</si>
  <si>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</si>
  <si>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</si>
  <si>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</si>
  <si>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</si>
  <si>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</si>
  <si>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</si>
  <si>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</si>
  <si>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</si>
  <si>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</si>
  <si>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</si>
  <si>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</si>
  <si>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</si>
  <si>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</si>
  <si>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</si>
  <si>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</si>
  <si>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</si>
  <si>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</si>
  <si>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</si>
  <si>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</si>
  <si>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</si>
  <si>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</si>
  <si>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</si>
  <si>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</si>
  <si>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</si>
  <si>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</si>
  <si>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</si>
  <si>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</si>
  <si>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</si>
  <si>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</si>
  <si>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</si>
  <si>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</si>
  <si>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</si>
  <si>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</si>
  <si>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</si>
  <si>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</si>
  <si>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</si>
  <si>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</si>
  <si>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</si>
  <si>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</si>
  <si>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</si>
  <si>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</si>
  <si>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</si>
  <si>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</si>
  <si>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</si>
  <si>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</si>
  <si>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</si>
  <si>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</si>
  <si>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</si>
  <si>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</si>
  <si>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</si>
  <si>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</si>
  <si>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</si>
  <si>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</si>
  <si>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</si>
  <si>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</si>
  <si>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</si>
  <si>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</si>
  <si>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</si>
  <si>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</si>
  <si>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</si>
  <si>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</si>
  <si>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</si>
  <si>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</si>
  <si>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</si>
  <si>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</si>
  <si>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</si>
  <si>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</si>
  <si>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</si>
  <si>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</si>
  <si>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</si>
  <si>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</si>
  <si>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</si>
  <si>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</si>
  <si>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</si>
  <si>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</si>
  <si>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</si>
  <si>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</si>
  <si>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</si>
  <si>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</si>
  <si>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</si>
  <si>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</si>
  <si>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</si>
  <si>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</si>
  <si>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</si>
  <si>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</si>
  <si>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</si>
  <si>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</si>
  <si>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</si>
  <si>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</si>
  <si>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</si>
  <si>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</si>
  <si>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</si>
  <si>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</si>
  <si>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</si>
  <si>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</si>
  <si>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</si>
  <si>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</si>
  <si>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</si>
  <si>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</si>
  <si>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</si>
  <si>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</si>
  <si>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</si>
  <si>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</si>
  <si>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</si>
  <si>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</si>
  <si>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</si>
  <si>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</si>
  <si>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</si>
  <si>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</si>
  <si>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</si>
  <si>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</si>
  <si>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</si>
  <si>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</si>
  <si>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</si>
  <si>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</si>
  <si>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</si>
  <si>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</si>
  <si>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</si>
  <si>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</si>
  <si>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</si>
  <si>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</si>
  <si>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</si>
  <si>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</si>
  <si>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</si>
  <si>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</si>
  <si>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</si>
  <si>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</si>
  <si>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</si>
  <si>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</si>
  <si>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</si>
  <si>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</si>
  <si>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</si>
  <si>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</si>
  <si>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</si>
  <si>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</si>
  <si>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</si>
  <si>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</si>
  <si>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</si>
  <si>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</si>
  <si>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</si>
  <si>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</si>
  <si>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</si>
  <si>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</si>
  <si>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</si>
  <si>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</si>
  <si>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</si>
  <si>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</si>
  <si>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</si>
  <si>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</si>
  <si>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</si>
  <si>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</si>
  <si>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</si>
  <si>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</si>
  <si>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</si>
  <si>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</si>
  <si>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</si>
  <si>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</si>
  <si>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</si>
  <si>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</si>
  <si>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</si>
  <si>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</si>
  <si>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</si>
  <si>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</si>
  <si>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</si>
  <si>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</si>
  <si>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</si>
  <si>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</si>
  <si>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</si>
  <si>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</si>
  <si>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</si>
  <si>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</si>
  <si>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</si>
  <si>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</si>
  <si>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</si>
  <si>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</si>
  <si>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</si>
  <si>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</si>
  <si>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</si>
  <si>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</si>
  <si>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</si>
  <si>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</si>
  <si>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</si>
  <si>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</si>
  <si>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</si>
  <si>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</si>
  <si>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</si>
  <si>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</si>
  <si>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</si>
  <si>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</si>
  <si>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</si>
  <si>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</si>
  <si>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</si>
  <si>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</si>
  <si>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</si>
  <si>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</si>
  <si>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</si>
  <si>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</si>
  <si>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</si>
  <si>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</si>
  <si>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</si>
  <si>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</si>
  <si>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</si>
  <si>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</si>
  <si>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</si>
  <si>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</si>
  <si>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</si>
  <si>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</si>
  <si>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</si>
  <si>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</si>
  <si>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</si>
  <si>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</si>
  <si>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</si>
  <si>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</si>
  <si>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</si>
  <si>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</si>
  <si>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</si>
  <si>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</si>
  <si>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</si>
  <si>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</si>
  <si>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</si>
  <si>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</si>
  <si>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</si>
  <si>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</si>
  <si>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</si>
  <si>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</si>
  <si>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</si>
  <si>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</si>
  <si>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</si>
  <si>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</si>
  <si>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</si>
  <si>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</si>
  <si>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</si>
  <si>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</si>
  <si>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</si>
  <si>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</si>
  <si>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</si>
  <si>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</si>
  <si>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</si>
  <si>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</si>
  <si>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</si>
  <si>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</si>
  <si>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</si>
  <si>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</si>
  <si>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</si>
  <si>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</si>
  <si>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</si>
  <si>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</si>
  <si>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</si>
  <si>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</si>
  <si>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</si>
  <si>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</si>
  <si>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</si>
  <si>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</si>
  <si>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</si>
  <si>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</si>
  <si>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</si>
  <si>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</si>
  <si>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</si>
  <si>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</si>
  <si>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</si>
  <si>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</si>
  <si>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</si>
  <si>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</si>
  <si>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</si>
  <si>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</si>
  <si>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</si>
  <si>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</si>
  <si>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</si>
  <si>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</si>
  <si>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</si>
  <si>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</si>
  <si>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</si>
  <si>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</si>
  <si>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</si>
  <si>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</si>
  <si>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</si>
  <si>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</si>
  <si>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</si>
  <si>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</si>
  <si>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</si>
  <si>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</si>
  <si>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</si>
  <si>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</si>
  <si>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</si>
  <si>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</si>
  <si>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</si>
  <si>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</si>
  <si>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</si>
  <si>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</si>
  <si>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</si>
  <si>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</si>
  <si>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</si>
  <si>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</si>
  <si>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</si>
  <si>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</si>
  <si>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</si>
  <si>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</si>
  <si>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</si>
  <si>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</si>
  <si>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</si>
  <si>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</si>
  <si>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</si>
  <si>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</si>
  <si>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</si>
  <si>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</si>
  <si>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</si>
  <si>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</si>
  <si>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</si>
  <si>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</si>
  <si>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</si>
  <si>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</si>
  <si>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</si>
  <si>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</si>
  <si>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</si>
  <si>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</si>
  <si>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</si>
  <si>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</si>
  <si>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</si>
  <si>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</si>
  <si>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</si>
  <si>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</si>
  <si>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</si>
  <si>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</si>
  <si>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</si>
  <si>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</si>
  <si>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</si>
  <si>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</si>
  <si>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</si>
  <si>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</si>
  <si>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</si>
  <si>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</si>
  <si>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</si>
  <si>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</si>
  <si>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</si>
  <si>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</si>
  <si>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</si>
  <si>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</si>
  <si>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</si>
  <si>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</si>
  <si>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</si>
  <si>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</si>
  <si>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</si>
  <si>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</si>
  <si>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</si>
  <si>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</si>
  <si>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</si>
  <si>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</si>
  <si>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</si>
  <si>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</si>
  <si>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</si>
  <si>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</si>
  <si>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</si>
  <si>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</si>
  <si>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</si>
  <si>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</si>
  <si>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</si>
  <si>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</si>
  <si>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</si>
  <si>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</si>
  <si>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</si>
  <si>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</si>
  <si>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</si>
  <si>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</si>
  <si>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</si>
  <si>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</si>
  <si>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</si>
  <si>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</si>
  <si>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</si>
  <si>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</si>
  <si>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</si>
  <si>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</si>
  <si>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</si>
  <si>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</si>
  <si>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</si>
  <si>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</si>
  <si>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</si>
  <si>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</si>
  <si>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</si>
  <si>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</si>
  <si>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</si>
  <si>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</si>
  <si>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</si>
  <si>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</si>
  <si>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</si>
  <si>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</si>
  <si>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</si>
  <si>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</si>
  <si>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</si>
  <si>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</si>
  <si>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</si>
  <si>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</si>
  <si>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</si>
  <si>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</si>
  <si>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</si>
  <si>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</si>
  <si>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</si>
  <si>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</si>
  <si>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</si>
  <si>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</si>
  <si>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</si>
  <si>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</si>
  <si>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</si>
  <si>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</si>
  <si>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</si>
  <si>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</si>
  <si>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</si>
  <si>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</si>
  <si>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</si>
  <si>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</si>
  <si>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</si>
  <si>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</si>
  <si>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</si>
  <si>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</si>
  <si>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</si>
  <si>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</si>
  <si>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</si>
  <si>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</si>
  <si>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</si>
  <si>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</si>
  <si>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</si>
  <si>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</si>
  <si>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</si>
  <si>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</si>
  <si>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</si>
  <si>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</si>
  <si>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</si>
  <si>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</si>
  <si>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</si>
  <si>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</si>
  <si>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</si>
  <si>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</si>
  <si>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</si>
  <si>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</si>
  <si>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</si>
  <si>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</si>
  <si>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</si>
  <si>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</si>
  <si>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</si>
  <si>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</si>
  <si>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</si>
  <si>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</si>
  <si>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</si>
  <si>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</si>
  <si>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</si>
  <si>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</si>
  <si>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</si>
  <si>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</si>
  <si>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</si>
  <si>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</si>
  <si>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</si>
  <si>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</si>
  <si>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</si>
  <si>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</si>
  <si>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</si>
  <si>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</si>
  <si>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</si>
  <si>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</si>
  <si>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</si>
  <si>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</si>
  <si>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</si>
  <si>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</si>
  <si>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</si>
  <si>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</si>
  <si>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</si>
  <si>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</si>
  <si>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</si>
  <si>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</si>
  <si>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</si>
  <si>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</si>
  <si>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</si>
  <si>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</si>
  <si>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</si>
  <si>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</si>
  <si>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</si>
  <si>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</si>
  <si>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</si>
  <si>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</si>
  <si>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</si>
  <si>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</si>
  <si>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</si>
  <si>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</si>
  <si>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</si>
  <si>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</si>
  <si>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</si>
  <si>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</si>
  <si>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</si>
  <si>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</si>
  <si>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</si>
  <si>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</si>
  <si>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</si>
  <si>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</si>
  <si>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</si>
  <si>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</si>
  <si>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</si>
  <si>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</si>
  <si>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</si>
  <si>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</si>
  <si>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</si>
  <si>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</si>
  <si>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</si>
  <si>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</si>
  <si>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</si>
  <si>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</si>
  <si>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</si>
  <si>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</si>
  <si>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</si>
  <si>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</si>
  <si>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</si>
  <si>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</si>
  <si>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</si>
  <si>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</si>
  <si>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</si>
  <si>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</si>
  <si>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</si>
  <si>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</si>
  <si>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</si>
  <si>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</si>
  <si>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</si>
  <si>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</si>
  <si>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</si>
  <si>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</si>
  <si>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</si>
  <si>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</si>
  <si>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</si>
  <si>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</si>
  <si>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</si>
  <si>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</si>
  <si>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</si>
  <si>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</si>
  <si>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</si>
  <si>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</si>
  <si>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</si>
  <si>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</si>
  <si>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</si>
  <si>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</si>
  <si>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</si>
  <si>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</si>
  <si>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</si>
  <si>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</si>
  <si>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</si>
  <si>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</si>
  <si>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</si>
  <si>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</si>
  <si>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</si>
  <si>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</si>
  <si>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</si>
  <si>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</si>
  <si>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</si>
  <si>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</si>
  <si>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</si>
  <si>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</si>
  <si>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</si>
  <si>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</si>
  <si>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</si>
  <si>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</si>
  <si>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</si>
  <si>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</si>
  <si>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</si>
  <si>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</si>
  <si>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</si>
  <si>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</si>
  <si>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</si>
  <si>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</si>
  <si>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</si>
  <si>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</si>
  <si>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</si>
  <si>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</si>
  <si>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</si>
  <si>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</si>
  <si>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</si>
  <si>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</si>
  <si>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</si>
  <si>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</si>
  <si>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</si>
  <si>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</si>
  <si>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</si>
  <si>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</si>
  <si>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</si>
  <si>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</si>
  <si>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</si>
  <si>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</si>
  <si>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</si>
  <si>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</si>
  <si>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</si>
  <si>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</si>
  <si>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</si>
  <si>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</si>
  <si>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</si>
  <si>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</si>
  <si>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</si>
  <si>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</si>
  <si>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</si>
  <si>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</si>
  <si>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</si>
  <si>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</si>
  <si>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</si>
  <si>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</si>
  <si>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</si>
  <si>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</si>
  <si>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</si>
  <si>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</si>
  <si>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</si>
  <si>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</si>
  <si>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</si>
  <si>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</si>
  <si>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</si>
  <si>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</si>
  <si>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</si>
  <si>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</si>
  <si>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</si>
  <si>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</si>
  <si>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</si>
  <si>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</si>
  <si>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</si>
  <si>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</si>
  <si>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</si>
  <si>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</si>
  <si>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</si>
  <si>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</si>
  <si>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</si>
  <si>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</si>
  <si>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</si>
  <si>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</si>
  <si>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</si>
  <si>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</si>
  <si>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</si>
  <si>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</si>
  <si>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</si>
  <si>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</si>
  <si>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</si>
  <si>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</si>
  <si>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</si>
  <si>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</si>
  <si>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</si>
  <si>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</si>
  <si>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</si>
  <si>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</si>
  <si>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</si>
  <si>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</si>
  <si>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</si>
  <si>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</si>
  <si>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</si>
  <si>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</si>
  <si>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</si>
  <si>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</si>
  <si>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</si>
  <si>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</si>
  <si>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</si>
  <si>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</si>
  <si>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</si>
  <si>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</si>
  <si>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</si>
  <si>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</si>
  <si>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</si>
  <si>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</si>
  <si>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</si>
  <si>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</si>
  <si>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</si>
  <si>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</si>
  <si>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</si>
  <si>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</si>
  <si>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</si>
  <si>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</si>
  <si>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</si>
  <si>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</si>
  <si>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</si>
  <si>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</si>
  <si>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</si>
  <si>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</si>
  <si>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</si>
  <si>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</si>
  <si>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</si>
  <si>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</si>
  <si>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</si>
  <si>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</si>
  <si>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</si>
  <si>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</si>
  <si>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</si>
  <si>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</si>
  <si>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</si>
  <si>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</si>
  <si>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</si>
  <si>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</si>
  <si>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</si>
  <si>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</si>
  <si>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</si>
  <si>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</si>
  <si>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</si>
  <si>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</si>
  <si>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</si>
  <si>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</si>
  <si>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</si>
  <si>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</si>
  <si>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</si>
  <si>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</si>
  <si>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</si>
  <si>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</si>
  <si>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</si>
  <si>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</si>
  <si>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</si>
  <si>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</si>
  <si>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</si>
  <si>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</si>
  <si>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</si>
  <si>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</si>
  <si>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</si>
  <si>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</si>
  <si>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</si>
  <si>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</si>
  <si>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</si>
  <si>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</si>
  <si>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</si>
  <si>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</si>
  <si>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</si>
  <si>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</si>
  <si>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</si>
  <si>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</si>
  <si>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</si>
  <si>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</si>
  <si>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</si>
  <si>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</si>
  <si>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</si>
  <si>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</si>
  <si>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</si>
  <si>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</si>
  <si>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</si>
  <si>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</si>
  <si>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</si>
  <si>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</si>
  <si>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</si>
  <si>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</si>
  <si>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</si>
  <si>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</si>
  <si>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</si>
  <si>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</si>
  <si>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</si>
  <si>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</si>
  <si>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</si>
  <si>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</si>
  <si>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</si>
  <si>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</si>
  <si>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</si>
  <si>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</si>
  <si>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</si>
  <si>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</si>
  <si>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</si>
  <si>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</si>
  <si>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</si>
  <si>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</si>
  <si>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</si>
  <si>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</si>
  <si>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</si>
  <si>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</si>
  <si>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</si>
  <si>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</si>
  <si>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</si>
  <si>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</si>
  <si>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</si>
  <si>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</si>
  <si>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</si>
  <si>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</si>
  <si>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</si>
  <si>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</si>
  <si>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</si>
  <si>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</si>
  <si>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</si>
  <si>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</si>
  <si>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</si>
  <si>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</si>
  <si>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</si>
  <si>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</si>
  <si>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</si>
  <si>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</si>
  <si>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</si>
  <si>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</si>
  <si>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</si>
  <si>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</si>
  <si>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</si>
  <si>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</si>
  <si>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</si>
  <si>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</si>
  <si>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</si>
  <si>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</si>
  <si>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</si>
  <si>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</si>
  <si>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</si>
  <si>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</si>
  <si>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</si>
  <si>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</si>
  <si>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</si>
  <si>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</si>
  <si>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</si>
  <si>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</si>
  <si>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</si>
  <si>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</si>
  <si>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</si>
  <si>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</si>
  <si>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</si>
  <si>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</si>
  <si>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</si>
  <si>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</si>
  <si>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</si>
  <si>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</si>
  <si>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</si>
  <si>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</si>
  <si>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</si>
  <si>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</si>
  <si>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</si>
  <si>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</si>
  <si>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</si>
  <si>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</si>
  <si>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</si>
  <si>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</si>
  <si>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</si>
  <si>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</si>
  <si>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</si>
  <si>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</si>
  <si>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</si>
  <si>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</si>
  <si>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</si>
  <si>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</si>
  <si>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</si>
  <si>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</si>
  <si>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</si>
  <si>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</si>
  <si>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</si>
  <si>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</si>
  <si>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</si>
  <si>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</si>
  <si>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</si>
  <si>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</si>
  <si>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</si>
  <si>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</si>
  <si>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</si>
  <si>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</si>
  <si>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</si>
  <si>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</si>
  <si>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</si>
  <si>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</si>
  <si>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</si>
  <si>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</si>
  <si>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</si>
  <si>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</si>
  <si>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</si>
  <si>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</si>
  <si>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</si>
  <si>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</si>
  <si>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</si>
  <si>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</si>
  <si>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</si>
  <si>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</si>
  <si>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</si>
  <si>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</si>
  <si>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</si>
  <si>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</si>
  <si>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</si>
  <si>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</si>
  <si>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</si>
  <si>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</si>
  <si>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</si>
  <si>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</si>
  <si>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</si>
  <si>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</si>
  <si>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</si>
  <si>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</si>
  <si>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</si>
  <si>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</si>
  <si>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</si>
  <si>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</si>
  <si>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</si>
  <si>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</si>
  <si>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</si>
  <si>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</si>
  <si>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</si>
  <si>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</si>
  <si>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</si>
  <si>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</si>
  <si>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</si>
  <si>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</si>
  <si>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</si>
  <si>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</si>
  <si>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</si>
  <si>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</si>
  <si>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</si>
  <si>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</si>
  <si>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</si>
  <si>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</si>
  <si>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</si>
  <si>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</si>
  <si>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</si>
  <si>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</si>
  <si>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</si>
  <si>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</si>
  <si>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</si>
  <si>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</si>
  <si>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</si>
  <si>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</si>
  <si>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</si>
  <si>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</si>
  <si>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</si>
  <si>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</si>
  <si>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</si>
  <si>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</si>
  <si>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</si>
  <si>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</si>
  <si>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</si>
  <si>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</si>
  <si>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</si>
  <si>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</si>
  <si>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</si>
  <si>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</si>
  <si>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</si>
  <si>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</si>
  <si>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</si>
  <si>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</si>
  <si>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</si>
  <si>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</si>
  <si>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</si>
  <si>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</si>
  <si>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</si>
  <si>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</si>
  <si>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</si>
  <si>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</si>
  <si>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</si>
  <si>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</si>
  <si>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</si>
  <si>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</si>
  <si>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</si>
  <si>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</si>
  <si>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</si>
  <si>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</si>
  <si>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</si>
  <si>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</si>
  <si>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</si>
  <si>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</si>
  <si>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</si>
  <si>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</si>
  <si>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</si>
  <si>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</si>
  <si>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</si>
  <si>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</si>
  <si>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</si>
  <si>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</si>
  <si>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</si>
  <si>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</si>
  <si>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</si>
  <si>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</si>
  <si>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</si>
  <si>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</si>
  <si>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</si>
  <si>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</si>
  <si>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</si>
  <si>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</si>
  <si>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</si>
  <si>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</si>
  <si>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</si>
  <si>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</si>
  <si>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</si>
  <si>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</si>
  <si>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</si>
  <si>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</si>
  <si>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</si>
  <si>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</si>
  <si>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</si>
  <si>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</si>
  <si>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</si>
  <si>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</si>
  <si>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</si>
  <si>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</si>
  <si>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</si>
  <si>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</si>
  <si>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</si>
  <si>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</si>
  <si>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</si>
  <si>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</si>
  <si>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</si>
  <si>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</si>
  <si>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</si>
  <si>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</si>
  <si>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</si>
  <si>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</si>
  <si>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</si>
  <si>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</si>
  <si>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</si>
  <si>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</si>
  <si>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</si>
  <si>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</si>
  <si>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</si>
  <si>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</si>
  <si>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</si>
  <si>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</si>
  <si>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</si>
  <si>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</si>
  <si>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</si>
  <si>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</si>
  <si>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</si>
  <si>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</si>
  <si>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</si>
  <si>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</si>
  <si>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</si>
  <si>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</si>
  <si>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</si>
  <si>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</si>
  <si>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</si>
  <si>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</si>
  <si>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</si>
  <si>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</si>
  <si>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</si>
  <si>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</si>
  <si>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</si>
  <si>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</si>
  <si>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</si>
  <si>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</si>
  <si>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</si>
  <si>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</si>
  <si>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</si>
  <si>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</si>
  <si>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</si>
  <si>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</si>
  <si>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</si>
  <si>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</si>
  <si>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</si>
  <si>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</si>
  <si>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</si>
  <si>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</si>
  <si>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</si>
  <si>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</si>
  <si>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</si>
  <si>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</si>
  <si>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</si>
  <si>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</si>
  <si>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</si>
  <si>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</si>
  <si>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</si>
  <si>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</si>
  <si>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</si>
  <si>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</si>
  <si>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</si>
  <si>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</si>
  <si>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</si>
  <si>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</si>
  <si>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</si>
  <si>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</si>
  <si>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</si>
  <si>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</si>
  <si>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</si>
  <si>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</si>
  <si>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</si>
  <si>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</si>
  <si>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</si>
  <si>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</si>
  <si>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</si>
  <si>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</si>
  <si>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</si>
  <si>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</si>
  <si>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</si>
  <si>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</si>
  <si>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</si>
  <si>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</si>
  <si>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</si>
  <si>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</si>
  <si>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</si>
  <si>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</si>
  <si>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</si>
  <si>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</si>
  <si>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</si>
  <si>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</si>
  <si>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</si>
  <si>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</si>
  <si>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</si>
  <si>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</si>
  <si>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</si>
  <si>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</si>
  <si>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</si>
  <si>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</si>
  <si>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</si>
  <si>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</si>
  <si>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</si>
  <si>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</si>
  <si>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</si>
  <si>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</si>
  <si>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</si>
  <si>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</si>
  <si>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</si>
  <si>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</si>
  <si>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</si>
  <si>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</si>
  <si>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</si>
  <si>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</si>
  <si>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</si>
  <si>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</si>
  <si>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</si>
  <si>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</si>
  <si>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</si>
  <si>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</si>
  <si>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</si>
  <si>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</si>
  <si>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</si>
  <si>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</si>
  <si>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</si>
  <si>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</si>
  <si>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</si>
  <si>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</si>
  <si>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</si>
  <si>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</si>
  <si>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</si>
  <si>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</si>
  <si>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</si>
  <si>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</si>
  <si>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</si>
  <si>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</si>
  <si>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</si>
  <si>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</si>
  <si>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</si>
  <si>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</si>
  <si>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</si>
  <si>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</si>
  <si>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</si>
  <si>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</si>
  <si>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</si>
  <si>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</si>
  <si>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</si>
  <si>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</si>
  <si>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</si>
  <si>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</si>
  <si>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</si>
  <si>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</si>
  <si>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</si>
  <si>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</si>
  <si>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</si>
  <si>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</si>
  <si>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</si>
  <si>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</si>
  <si>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</si>
  <si>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</si>
  <si>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</si>
  <si>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</si>
  <si>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</si>
  <si>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</si>
  <si>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</si>
  <si>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</si>
  <si>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</si>
  <si>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</si>
  <si>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</si>
  <si>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</si>
  <si>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</si>
  <si>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</si>
  <si>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</si>
  <si>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</si>
  <si>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</si>
  <si>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</si>
  <si>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</si>
  <si>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</si>
  <si>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</si>
  <si>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</si>
  <si>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</si>
  <si>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</si>
  <si>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</si>
  <si>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</si>
  <si>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</si>
  <si>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</si>
  <si>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</si>
  <si>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</si>
  <si>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</si>
  <si>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</si>
  <si>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</si>
  <si>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</si>
  <si>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</si>
  <si>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</si>
  <si>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</si>
  <si>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</si>
  <si>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</si>
  <si>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</si>
  <si>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</si>
  <si>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</si>
  <si>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</si>
  <si>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</si>
  <si>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</si>
  <si>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</si>
  <si>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</si>
  <si>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</si>
  <si>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</si>
  <si>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</si>
  <si>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</si>
  <si>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</si>
  <si>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</si>
  <si>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</si>
  <si>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</si>
  <si>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</si>
  <si>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</si>
  <si>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</si>
  <si>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</si>
  <si>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</si>
  <si>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</si>
  <si>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</si>
  <si>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</si>
  <si>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</si>
  <si>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</si>
  <si>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</si>
  <si>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</si>
  <si>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</si>
  <si>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</si>
  <si>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</si>
  <si>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</si>
  <si>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</si>
  <si>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</si>
  <si>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</si>
  <si>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</si>
  <si>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</si>
  <si>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</si>
  <si>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</si>
  <si>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</si>
  <si>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</si>
  <si>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</si>
  <si>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</si>
  <si>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</si>
  <si>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</si>
  <si>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</si>
  <si>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</si>
  <si>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</si>
  <si>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</si>
  <si>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</si>
  <si>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</si>
  <si>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</si>
  <si>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</si>
  <si>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</si>
  <si>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</si>
  <si>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</si>
  <si>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</si>
  <si>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</si>
  <si>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</si>
  <si>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</si>
  <si>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</si>
  <si>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</si>
  <si>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</si>
  <si>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</si>
  <si>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</si>
  <si>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</si>
  <si>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</si>
  <si>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</si>
  <si>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</si>
  <si>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</si>
  <si>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</si>
  <si>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</si>
  <si>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</si>
  <si>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</si>
  <si>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</si>
  <si>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</si>
  <si>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</si>
  <si>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</si>
  <si>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</si>
  <si>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</si>
  <si>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</si>
  <si>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</si>
  <si>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</si>
  <si>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</si>
  <si>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</si>
  <si>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</si>
  <si>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</si>
  <si>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</si>
  <si>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</si>
  <si>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</si>
  <si>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</si>
  <si>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</si>
  <si>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</si>
  <si>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</si>
  <si>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</si>
  <si>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</si>
  <si>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</si>
  <si>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</si>
  <si>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</si>
  <si>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</si>
  <si>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</si>
  <si>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</si>
  <si>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</si>
  <si>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</si>
  <si>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</si>
  <si>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</si>
  <si>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</si>
  <si>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</si>
  <si>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</si>
  <si>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</si>
  <si>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</si>
  <si>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</si>
  <si>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</si>
  <si>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</si>
  <si>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</si>
  <si>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</si>
  <si>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</si>
  <si>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</si>
  <si>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</si>
  <si>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</si>
  <si>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</si>
  <si>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</si>
  <si>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</si>
  <si>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</si>
  <si>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</si>
  <si>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</si>
  <si>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</si>
  <si>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</si>
  <si>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</si>
  <si>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</si>
  <si>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</si>
  <si>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</si>
  <si>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</si>
  <si>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</si>
  <si>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</si>
  <si>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</si>
  <si>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</si>
  <si>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</si>
  <si>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</si>
  <si>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</si>
  <si>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</si>
  <si>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</si>
  <si>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</si>
  <si>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</si>
  <si>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</si>
  <si>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</si>
  <si>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</si>
  <si>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</si>
  <si>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</si>
  <si>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</si>
  <si>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</si>
  <si>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</si>
  <si>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</si>
  <si>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</si>
  <si>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</si>
  <si>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</si>
  <si>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</si>
  <si>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</si>
  <si>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</si>
  <si>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</si>
  <si>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</si>
  <si>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</si>
  <si>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</si>
  <si>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</si>
  <si>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</si>
  <si>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</si>
  <si>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</si>
  <si>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</si>
  <si>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</si>
  <si>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</si>
  <si>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</si>
  <si>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</si>
  <si>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</si>
  <si>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</si>
  <si>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</si>
  <si>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</si>
  <si>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</si>
  <si>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</si>
  <si>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</si>
  <si>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</si>
  <si>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</si>
  <si>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</si>
  <si>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</si>
  <si>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</si>
  <si>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</si>
  <si>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</si>
  <si>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</si>
  <si>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</si>
  <si>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</si>
  <si>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</si>
  <si>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</si>
  <si>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</si>
  <si>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</si>
  <si>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</si>
  <si>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</si>
  <si>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</si>
  <si>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</si>
  <si>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</si>
  <si>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</si>
  <si>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</si>
  <si>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</si>
  <si>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</si>
  <si>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</si>
  <si>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</si>
  <si>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</si>
  <si>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</si>
  <si>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</si>
  <si>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</si>
  <si>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</si>
  <si>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</si>
  <si>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</si>
  <si>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</si>
  <si>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</si>
  <si>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</si>
  <si>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</si>
  <si>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</si>
  <si>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</si>
  <si>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</si>
  <si>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</si>
  <si>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</si>
  <si>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</si>
  <si>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</si>
  <si>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</si>
  <si>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</si>
  <si>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</si>
  <si>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</si>
  <si>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</si>
  <si>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</si>
  <si>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</si>
  <si>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</si>
  <si>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</si>
  <si>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</si>
  <si>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</si>
  <si>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</si>
  <si>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</si>
  <si>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</si>
  <si>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</si>
  <si>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</si>
  <si>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</si>
  <si>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</si>
  <si>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</si>
  <si>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</si>
  <si>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</si>
  <si>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</si>
  <si>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</si>
  <si>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</si>
  <si>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</si>
  <si>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</si>
  <si>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</si>
  <si>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</si>
  <si>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</si>
  <si>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</si>
  <si>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</si>
  <si>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</si>
  <si>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</si>
  <si>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</si>
  <si>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</si>
  <si>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</si>
  <si>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</si>
  <si>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</si>
  <si>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</si>
  <si>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</si>
  <si>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</si>
  <si>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</si>
  <si>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</si>
  <si>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</si>
  <si>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</si>
  <si>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</si>
  <si>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</si>
  <si>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</si>
  <si>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</si>
  <si>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</si>
  <si>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</si>
  <si>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</si>
  <si>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</si>
  <si>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</si>
  <si>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</si>
  <si>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</si>
  <si>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</si>
  <si>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</si>
  <si>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</si>
  <si>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</si>
  <si>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</si>
  <si>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</si>
  <si>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</si>
  <si>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</si>
  <si>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</si>
  <si>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</si>
  <si>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</si>
  <si>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</si>
  <si>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</si>
  <si>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</si>
  <si>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</si>
  <si>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</si>
  <si>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</si>
  <si>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</si>
  <si>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</si>
  <si>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</si>
  <si>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</si>
  <si>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</si>
  <si>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</si>
  <si>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</si>
  <si>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</si>
  <si>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</si>
  <si>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</si>
  <si>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</si>
  <si>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</si>
  <si>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</si>
  <si>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</si>
  <si>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</si>
  <si>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</si>
  <si>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</si>
  <si>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</si>
  <si>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</si>
  <si>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</si>
  <si>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</si>
  <si>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</si>
  <si>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</si>
  <si>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</si>
  <si>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</si>
  <si>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</si>
  <si>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</si>
  <si>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</si>
  <si>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</si>
  <si>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</si>
  <si>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</si>
  <si>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</si>
  <si>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</si>
  <si>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</si>
  <si>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</si>
  <si>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</si>
  <si>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</si>
  <si>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</si>
  <si>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</si>
  <si>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</si>
  <si>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</si>
  <si>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</si>
  <si>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</si>
  <si>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</si>
  <si>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</si>
  <si>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</si>
  <si>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</si>
  <si>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</si>
  <si>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</si>
  <si>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</si>
  <si>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</si>
  <si>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</si>
  <si>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</si>
  <si>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</si>
  <si>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</si>
  <si>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</si>
  <si>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</si>
  <si>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</si>
  <si>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</si>
  <si>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</si>
  <si>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</si>
  <si>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</si>
  <si>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</si>
  <si>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</si>
  <si>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</si>
  <si>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</si>
  <si>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</si>
  <si>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</si>
  <si>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</si>
  <si>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</si>
  <si>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</si>
  <si>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</si>
  <si>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</si>
  <si>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</si>
  <si>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</si>
  <si>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</si>
  <si>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</si>
  <si>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</si>
  <si>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</si>
  <si>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</si>
  <si>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</si>
  <si>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</si>
  <si>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</si>
  <si>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</si>
  <si>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</si>
  <si>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</si>
  <si>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</si>
  <si>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</si>
  <si>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</si>
  <si>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</si>
  <si>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</si>
  <si>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</si>
  <si>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</si>
  <si>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</si>
  <si>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</si>
  <si>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</si>
  <si>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</si>
  <si>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</si>
  <si>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</si>
  <si>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</si>
  <si>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</si>
  <si>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</si>
  <si>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</si>
  <si>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</si>
  <si>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</si>
  <si>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</si>
  <si>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</si>
  <si>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</si>
  <si>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</si>
  <si>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</si>
  <si>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</si>
  <si>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</si>
  <si>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</si>
  <si>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</si>
  <si>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</si>
  <si>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</si>
  <si>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</si>
  <si>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</si>
  <si>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</si>
  <si>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</si>
  <si>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</si>
  <si>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</si>
  <si>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</si>
  <si>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</si>
  <si>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</si>
  <si>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</si>
  <si>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</si>
  <si>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</si>
  <si>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</si>
  <si>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</si>
  <si>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</si>
  <si>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</si>
  <si>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</si>
  <si>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</si>
  <si>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</si>
  <si>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</si>
  <si>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</si>
  <si>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</si>
  <si>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</si>
  <si>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</si>
  <si>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</si>
  <si>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</si>
  <si>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</si>
  <si>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</si>
  <si>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</si>
  <si>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</si>
  <si>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</si>
  <si>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</si>
  <si>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</si>
  <si>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</si>
  <si>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</si>
  <si>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</si>
  <si>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</si>
  <si>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</si>
  <si>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</si>
  <si>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</si>
  <si>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</si>
  <si>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</si>
  <si>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</si>
  <si>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</si>
  <si>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</si>
  <si>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</si>
  <si>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</si>
  <si>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</si>
  <si>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</si>
  <si>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</si>
  <si>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</si>
  <si>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</si>
  <si>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</si>
  <si>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</si>
  <si>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</si>
  <si>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</si>
  <si>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</si>
  <si>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</si>
  <si>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</si>
  <si>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</si>
  <si>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</si>
  <si>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</si>
  <si>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</si>
  <si>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</si>
  <si>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</si>
  <si>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</si>
  <si>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</si>
  <si>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</si>
  <si>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</si>
  <si>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</si>
  <si>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</si>
  <si>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</si>
  <si>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</si>
  <si>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</si>
  <si>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</si>
  <si>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</si>
  <si>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</si>
  <si>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</si>
  <si>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</si>
  <si>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</si>
  <si>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</si>
  <si>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</si>
  <si>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</si>
  <si>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</si>
  <si>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</si>
  <si>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</si>
  <si>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</si>
  <si>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</si>
  <si>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</si>
  <si>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</si>
  <si>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</si>
  <si>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</si>
  <si>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</si>
  <si>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</si>
  <si>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</si>
  <si>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</si>
  <si>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</si>
  <si>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</si>
  <si>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</si>
  <si>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</si>
  <si>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</si>
  <si>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</si>
  <si>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</si>
  <si>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</si>
  <si>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</si>
  <si>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</si>
  <si>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</si>
  <si>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</si>
  <si>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</si>
  <si>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</si>
  <si>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</si>
  <si>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</si>
  <si>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</si>
  <si>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</si>
  <si>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</si>
  <si>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</si>
  <si>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</si>
  <si>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</si>
  <si>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</si>
  <si>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</si>
  <si>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</si>
  <si>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</si>
  <si>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</si>
  <si>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</si>
  <si>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</si>
  <si>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</si>
  <si>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</si>
  <si>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</si>
  <si>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</si>
  <si>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</si>
  <si>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</si>
  <si>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</si>
  <si>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</si>
  <si>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</si>
  <si>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</si>
  <si>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</si>
  <si>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</si>
  <si>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</si>
  <si>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</si>
  <si>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</si>
  <si>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</si>
  <si>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</si>
  <si>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</si>
  <si>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</si>
  <si>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</si>
  <si>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</si>
  <si>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</si>
  <si>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</si>
  <si>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</si>
  <si>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</si>
  <si>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</si>
  <si>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</si>
  <si>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</si>
  <si>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</si>
  <si>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</si>
  <si>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</si>
  <si>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</si>
  <si>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</si>
  <si>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</si>
  <si>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</si>
  <si>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</si>
  <si>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</si>
  <si>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</si>
  <si>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</si>
  <si>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</si>
  <si>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</si>
  <si>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</si>
  <si>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</si>
  <si>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</si>
  <si>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</si>
  <si>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</si>
  <si>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</si>
  <si>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</si>
  <si>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</si>
  <si>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</si>
  <si>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</si>
  <si>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</si>
  <si>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</si>
  <si>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</si>
  <si>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</si>
  <si>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</si>
  <si>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</si>
  <si>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</si>
  <si>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</si>
  <si>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</si>
  <si>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</si>
  <si>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</si>
  <si>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</si>
  <si>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</si>
  <si>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</si>
  <si>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</si>
  <si>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</si>
  <si>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</si>
  <si>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</si>
  <si>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</si>
  <si>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</si>
  <si>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</si>
  <si>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</si>
  <si>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</si>
  <si>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</si>
  <si>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</si>
  <si>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</si>
  <si>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</si>
  <si>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</si>
  <si>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</si>
  <si>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</si>
  <si>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</si>
  <si>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</si>
  <si>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</si>
  <si>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</si>
  <si>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</si>
  <si>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</si>
  <si>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</si>
  <si>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</si>
  <si>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</si>
  <si>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</si>
  <si>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</si>
  <si>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</si>
  <si>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</si>
  <si>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</si>
  <si>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</si>
  <si>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</si>
  <si>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</si>
  <si>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</si>
  <si>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</si>
  <si>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</si>
  <si>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</si>
  <si>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</si>
  <si>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</si>
  <si>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</si>
  <si>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</si>
  <si>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</si>
  <si>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</si>
  <si>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</si>
  <si>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</si>
  <si>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</si>
  <si>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</si>
  <si>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</si>
  <si>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</si>
  <si>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</si>
  <si>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</si>
  <si>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</si>
  <si>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</si>
  <si>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</si>
  <si>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</si>
  <si>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</si>
  <si>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</si>
  <si>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</si>
  <si>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</si>
  <si>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</si>
  <si>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</si>
  <si>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</si>
  <si>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</si>
  <si>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</si>
  <si>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</si>
  <si>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</si>
  <si>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</si>
  <si>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</si>
  <si>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</si>
  <si>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</si>
  <si>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</si>
  <si>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</si>
  <si>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</si>
  <si>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</si>
  <si>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</si>
  <si>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</si>
  <si>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</si>
  <si>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</si>
  <si>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</si>
  <si>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</si>
  <si>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</si>
  <si>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</si>
  <si>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</si>
  <si>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</si>
  <si>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</si>
  <si>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</si>
  <si>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</si>
  <si>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</si>
  <si>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</si>
  <si>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</si>
  <si>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</si>
  <si>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</si>
  <si>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</si>
  <si>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</si>
  <si>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</si>
  <si>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</si>
  <si>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</si>
  <si>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</si>
  <si>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</si>
  <si>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</si>
  <si>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</si>
  <si>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</si>
  <si>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</si>
  <si>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</si>
  <si>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</si>
  <si>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</si>
  <si>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</si>
  <si>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</si>
  <si>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</si>
  <si>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</si>
  <si>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</si>
  <si>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</si>
  <si>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</si>
  <si>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</si>
  <si>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</si>
  <si>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</si>
  <si>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</si>
  <si>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</si>
  <si>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</si>
  <si>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</si>
  <si>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</si>
  <si>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</si>
  <si>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</si>
  <si>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</si>
  <si>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</si>
  <si>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</si>
  <si>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</si>
  <si>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</si>
  <si>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</si>
  <si>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</si>
  <si>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</si>
  <si>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</si>
  <si>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</si>
  <si>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</si>
  <si>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</si>
  <si>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</si>
  <si>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</si>
  <si>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</si>
  <si>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</si>
  <si>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</si>
  <si>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</si>
  <si>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</si>
  <si>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</si>
  <si>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</si>
  <si>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</si>
  <si>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</si>
  <si>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</si>
  <si>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</si>
  <si>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</si>
  <si>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</si>
  <si>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</si>
  <si>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</si>
  <si>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</si>
  <si>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</si>
  <si>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</si>
  <si>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</si>
  <si>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</si>
  <si>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</si>
  <si>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</si>
  <si>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</si>
  <si>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</si>
  <si>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</si>
  <si>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</si>
  <si>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</si>
  <si>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</si>
  <si>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</si>
  <si>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</si>
  <si>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</si>
  <si>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</si>
  <si>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</si>
  <si>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</si>
  <si>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</si>
  <si>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</si>
  <si>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</si>
  <si>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</si>
  <si>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</si>
  <si>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</si>
  <si>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</si>
  <si>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</si>
  <si>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</si>
  <si>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</si>
  <si>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</si>
  <si>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</si>
  <si>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</si>
  <si>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</si>
  <si>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</si>
  <si>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</si>
  <si>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</si>
  <si>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</si>
  <si>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</si>
  <si>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</si>
  <si>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</si>
  <si>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</si>
  <si>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</si>
  <si>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</si>
  <si>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</si>
  <si>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</si>
  <si>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</si>
  <si>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</si>
  <si>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</si>
  <si>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</si>
  <si>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</si>
  <si>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</si>
  <si>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</si>
  <si>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</si>
  <si>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</si>
  <si>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</si>
  <si>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</si>
  <si>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</si>
  <si>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</si>
  <si>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</si>
  <si>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</si>
  <si>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</si>
  <si>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</si>
  <si>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</si>
  <si>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</si>
  <si>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</si>
  <si>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</si>
  <si>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</si>
  <si>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</si>
  <si>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</si>
  <si>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</si>
  <si>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</si>
  <si>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</si>
  <si>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</si>
  <si>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</si>
  <si>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</si>
  <si>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</si>
  <si>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</si>
  <si>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</si>
  <si>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</si>
  <si>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</si>
  <si>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</si>
  <si>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</si>
  <si>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</si>
  <si>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</si>
  <si>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</si>
  <si>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</si>
  <si>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</si>
  <si>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</si>
  <si>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</si>
  <si>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</si>
  <si>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</si>
  <si>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</si>
  <si>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</si>
  <si>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</si>
  <si>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</si>
  <si>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</si>
  <si>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</si>
  <si>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</si>
  <si>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</si>
  <si>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</si>
  <si>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</si>
  <si>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</si>
  <si>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</si>
  <si>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</si>
  <si>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</si>
  <si>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</si>
  <si>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</si>
  <si>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</si>
  <si>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</si>
  <si>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</si>
  <si>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</si>
  <si>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</si>
  <si>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</si>
  <si>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</si>
  <si>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</si>
  <si>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</si>
  <si>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</si>
  <si>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</si>
  <si>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</si>
  <si>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</si>
  <si>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</si>
  <si>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</si>
  <si>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</si>
  <si>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</si>
  <si>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</si>
  <si>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</si>
  <si>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</si>
  <si>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</si>
  <si>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</si>
  <si>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</si>
  <si>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</si>
  <si>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</si>
  <si>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</si>
  <si>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</si>
  <si>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</si>
  <si>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</si>
  <si>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</si>
  <si>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</si>
  <si>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</si>
  <si>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</si>
  <si>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</si>
  <si>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</si>
  <si>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</si>
  <si>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</si>
  <si>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</si>
  <si>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</si>
  <si>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</si>
  <si>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</si>
  <si>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</si>
  <si>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</si>
  <si>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</si>
  <si>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</si>
  <si>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</si>
  <si>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</si>
  <si>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</si>
  <si>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</si>
  <si>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</si>
  <si>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</si>
  <si>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</si>
  <si>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</si>
  <si>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</si>
  <si>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</si>
  <si>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</si>
  <si>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</si>
  <si>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</si>
  <si>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</si>
  <si>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</si>
  <si>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</si>
  <si>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</si>
  <si>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</si>
  <si>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</si>
  <si>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</si>
  <si>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</si>
  <si>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</si>
  <si>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</si>
  <si>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</si>
  <si>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</si>
  <si>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</si>
  <si>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</si>
  <si>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</si>
  <si>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</si>
  <si>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</si>
  <si>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</si>
  <si>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</si>
  <si>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</si>
  <si>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</si>
  <si>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</si>
  <si>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</si>
  <si>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</si>
  <si>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</si>
  <si>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</si>
  <si>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</si>
  <si>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</si>
  <si>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</si>
  <si>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</si>
  <si>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</si>
  <si>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</si>
  <si>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</si>
  <si>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</si>
  <si>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</si>
  <si>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</si>
  <si>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</si>
  <si>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</si>
  <si>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</si>
  <si>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</si>
  <si>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</si>
  <si>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</si>
  <si>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</si>
  <si>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</si>
  <si>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</si>
  <si>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</si>
  <si>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</si>
  <si>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</si>
  <si>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</si>
  <si>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</si>
  <si>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</si>
  <si>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</si>
  <si>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</si>
  <si>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</si>
  <si>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</si>
  <si>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</si>
  <si>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</si>
  <si>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</si>
  <si>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</si>
  <si>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</si>
  <si>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</si>
  <si>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</si>
  <si>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</si>
  <si>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</si>
  <si>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</si>
  <si>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</si>
  <si>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</si>
  <si>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</si>
  <si>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</si>
  <si>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</si>
  <si>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</si>
  <si>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</si>
  <si>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</si>
  <si>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</si>
  <si>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</si>
  <si>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</si>
  <si>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</si>
  <si>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</si>
  <si>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</si>
  <si>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</si>
  <si>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</si>
  <si>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</si>
  <si>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</si>
  <si>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</si>
  <si>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</si>
  <si>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</si>
  <si>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</si>
  <si>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</si>
  <si>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</si>
  <si>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</si>
  <si>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</si>
  <si>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</si>
  <si>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</si>
  <si>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</si>
  <si>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</si>
  <si>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</si>
  <si>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</si>
  <si>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</si>
  <si>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</si>
  <si>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</si>
  <si>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</si>
  <si>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</si>
  <si>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</si>
  <si>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</si>
  <si>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</si>
  <si>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</si>
  <si>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</si>
  <si>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</si>
  <si>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</si>
  <si>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</si>
  <si>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</si>
  <si>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</si>
  <si>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</si>
  <si>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</si>
  <si>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</si>
  <si>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</si>
  <si>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</si>
  <si>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</si>
  <si>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</si>
  <si>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</si>
  <si>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</si>
  <si>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</si>
  <si>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</si>
  <si>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</si>
  <si>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</si>
  <si>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</si>
  <si>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</si>
  <si>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</si>
  <si>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</si>
  <si>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</si>
  <si>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</si>
  <si>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</si>
  <si>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</si>
  <si>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</si>
  <si>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</si>
  <si>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</si>
  <si>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</si>
  <si>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</si>
  <si>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</si>
  <si>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</si>
  <si>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</si>
  <si>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</si>
  <si>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</si>
  <si>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</si>
  <si>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</si>
  <si>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</si>
  <si>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</si>
  <si>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</si>
  <si>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</si>
  <si>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</si>
  <si>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</si>
  <si>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</si>
  <si>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</si>
  <si>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</si>
  <si>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</si>
  <si>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</si>
  <si>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</si>
  <si>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</si>
  <si>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</si>
  <si>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</si>
  <si>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</si>
  <si>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</si>
  <si>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</si>
  <si>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</si>
  <si>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</si>
  <si>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</si>
  <si>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</si>
  <si>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</si>
  <si>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</si>
  <si>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</si>
  <si>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</si>
  <si>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</si>
  <si>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</si>
  <si>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</si>
  <si>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</si>
  <si>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</si>
  <si>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</si>
  <si>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</si>
  <si>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</si>
  <si>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</si>
  <si>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</si>
  <si>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</si>
  <si>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</si>
  <si>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</si>
  <si>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</si>
  <si>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</si>
  <si>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</si>
  <si>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</si>
  <si>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</si>
  <si>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</si>
  <si>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</si>
  <si>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</si>
  <si>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</si>
  <si>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</si>
  <si>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</si>
  <si>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</si>
  <si>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</si>
  <si>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</si>
  <si>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</si>
  <si>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</si>
  <si>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</si>
  <si>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</si>
  <si>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</si>
  <si>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</si>
  <si>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</si>
  <si>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</si>
  <si>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</si>
  <si>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</si>
  <si>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</si>
  <si>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</si>
  <si>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</si>
  <si>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</si>
  <si>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</si>
  <si>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</si>
  <si>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</si>
  <si>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</si>
  <si>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</si>
  <si>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</si>
  <si>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</si>
  <si>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</si>
  <si>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</si>
  <si>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</si>
  <si>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</si>
  <si>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</si>
  <si>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</si>
  <si>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</si>
  <si>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</si>
  <si>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</si>
  <si>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</si>
  <si>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</si>
  <si>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</si>
  <si>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</si>
  <si>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</si>
  <si>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</si>
  <si>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</si>
  <si>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</si>
  <si>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</si>
  <si>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</si>
  <si>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</si>
  <si>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</si>
  <si>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</si>
  <si>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</si>
  <si>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</si>
  <si>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</si>
  <si>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</si>
  <si>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</si>
  <si>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</si>
  <si>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</si>
  <si>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</si>
  <si>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</si>
  <si>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</si>
  <si>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</si>
  <si>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</si>
  <si>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</si>
  <si>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</si>
  <si>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</si>
  <si>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</si>
  <si>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</si>
  <si>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</si>
  <si>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</si>
  <si>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</si>
  <si>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</si>
  <si>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</si>
  <si>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</si>
  <si>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</si>
  <si>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</si>
  <si>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</si>
  <si>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</si>
  <si>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</si>
  <si>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</si>
  <si>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</si>
  <si>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</si>
  <si>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</si>
  <si>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</si>
  <si>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</si>
  <si>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</si>
  <si>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</si>
  <si>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</si>
  <si>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</si>
  <si>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</si>
  <si>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</si>
  <si>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</si>
  <si>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</si>
  <si>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</si>
  <si>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</si>
  <si>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</si>
  <si>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</si>
  <si>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</si>
  <si>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</si>
  <si>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</si>
  <si>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</si>
  <si>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</si>
  <si>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</si>
  <si>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</si>
  <si>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</si>
  <si>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</si>
  <si>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</si>
  <si>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</si>
  <si>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</si>
  <si>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</si>
  <si>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</si>
  <si>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</si>
  <si>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</si>
  <si>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</si>
  <si>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</si>
  <si>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</si>
  <si>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</si>
  <si>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</si>
  <si>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</si>
  <si>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</si>
  <si>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</si>
  <si>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</si>
  <si>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</si>
  <si>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</si>
  <si>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</si>
  <si>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</si>
  <si>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</si>
  <si>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</si>
  <si>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</si>
  <si>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</si>
  <si>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</si>
  <si>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</si>
  <si>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</si>
  <si>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</si>
  <si>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</si>
  <si>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</si>
  <si>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</si>
  <si>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</si>
  <si>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</si>
  <si>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</si>
  <si>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</si>
  <si>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</si>
  <si>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</si>
  <si>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</si>
  <si>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</si>
  <si>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</si>
  <si>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</si>
  <si>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</si>
  <si>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</si>
  <si>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</si>
  <si>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</si>
  <si>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</si>
  <si>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</si>
  <si>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</si>
  <si>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</si>
  <si>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</si>
  <si>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</si>
  <si>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</si>
  <si>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</si>
  <si>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</si>
  <si>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</si>
  <si>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</si>
  <si>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</si>
  <si>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</si>
  <si>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</si>
  <si>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</si>
  <si>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</si>
  <si>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</si>
  <si>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</si>
  <si>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</si>
  <si>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</si>
  <si>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</si>
  <si>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</si>
  <si>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</si>
  <si>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</si>
  <si>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</si>
  <si>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</si>
  <si>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</si>
  <si>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</si>
  <si>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</si>
  <si>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</si>
  <si>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</si>
  <si>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</si>
  <si>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</si>
  <si>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</si>
  <si>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</si>
  <si>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</si>
  <si>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</si>
  <si>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</si>
  <si>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</si>
  <si>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</si>
  <si>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</si>
  <si>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</si>
  <si>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</si>
  <si>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</si>
  <si>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</si>
  <si>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</si>
  <si>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</si>
  <si>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</si>
  <si>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</si>
  <si>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</si>
  <si>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</si>
  <si>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</si>
  <si>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</si>
  <si>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</si>
  <si>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</si>
  <si>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</si>
  <si>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</si>
  <si>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</si>
  <si>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</si>
  <si>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</si>
  <si>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</si>
  <si>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</si>
  <si>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</si>
  <si>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</si>
  <si>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</si>
  <si>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</si>
  <si>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</si>
  <si>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</si>
  <si>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</si>
  <si>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</si>
  <si>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</si>
  <si>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</si>
  <si>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</si>
  <si>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</si>
  <si>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</si>
  <si>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</si>
  <si>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</si>
  <si>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</si>
  <si>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</si>
  <si>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</si>
  <si>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</si>
  <si>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</si>
  <si>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</si>
  <si>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</si>
  <si>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</si>
  <si>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</si>
  <si>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</si>
  <si>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</si>
  <si>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</si>
  <si>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</si>
  <si>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</si>
  <si>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</si>
  <si>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</si>
  <si>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</si>
  <si>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</si>
  <si>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</si>
  <si>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</si>
  <si>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</si>
  <si>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</si>
  <si>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</si>
  <si>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</si>
  <si>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</si>
  <si>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</si>
  <si>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</si>
  <si>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</si>
  <si>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</si>
  <si>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</si>
  <si>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</si>
  <si>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</si>
  <si>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</si>
  <si>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</si>
  <si>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</si>
  <si>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</si>
  <si>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</si>
  <si>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</si>
  <si>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</si>
  <si>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</si>
  <si>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</si>
  <si>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</si>
  <si>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</si>
  <si>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</si>
  <si>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</si>
  <si>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</si>
  <si>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</si>
  <si>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</si>
  <si>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</si>
  <si>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</si>
  <si>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</si>
  <si>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</si>
  <si>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</si>
  <si>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</si>
  <si>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</si>
  <si>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</si>
  <si>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</si>
  <si>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</si>
  <si>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</si>
  <si>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</si>
  <si>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</si>
  <si>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</si>
  <si>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</si>
  <si>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</si>
  <si>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</si>
  <si>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</si>
  <si>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</si>
  <si>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</si>
  <si>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</si>
  <si>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</si>
  <si>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</si>
  <si>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</si>
  <si>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</si>
  <si>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</si>
  <si>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</si>
  <si>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</si>
  <si>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</si>
  <si>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</si>
  <si>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</si>
  <si>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</si>
  <si>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</si>
  <si>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</si>
  <si>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</si>
  <si>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</si>
  <si>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</si>
  <si>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</si>
  <si>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</si>
  <si>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</si>
  <si>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</si>
  <si>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</si>
  <si>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</si>
  <si>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</si>
  <si>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</si>
  <si>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</si>
  <si>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</si>
  <si>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</si>
  <si>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</si>
  <si>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</si>
  <si>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</si>
  <si>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</si>
  <si>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</si>
  <si>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</si>
  <si>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</si>
  <si>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</si>
  <si>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</si>
  <si>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</si>
  <si>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</si>
  <si>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</si>
  <si>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</si>
  <si>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</si>
  <si>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</si>
  <si>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</si>
  <si>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</si>
  <si>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</si>
  <si>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</si>
  <si>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</si>
  <si>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</si>
  <si>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</si>
  <si>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</si>
  <si>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</si>
  <si>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</si>
  <si>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</si>
  <si>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</si>
  <si>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</si>
  <si>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</si>
  <si>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</si>
  <si>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</si>
  <si>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</si>
  <si>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</si>
  <si>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</si>
  <si>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</si>
  <si>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</si>
  <si>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</si>
  <si>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</si>
  <si>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</si>
  <si>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</si>
  <si>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</si>
  <si>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</si>
  <si>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</si>
  <si>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</si>
  <si>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</si>
  <si>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</si>
  <si>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</si>
  <si>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</si>
  <si>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</si>
  <si>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</si>
  <si>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</si>
  <si>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</si>
  <si>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</si>
  <si>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</si>
  <si>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</si>
  <si>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</si>
  <si>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</si>
  <si>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</si>
  <si>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</si>
  <si>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</si>
  <si>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</si>
  <si>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</si>
  <si>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</si>
  <si>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</si>
  <si>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</si>
  <si>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</si>
  <si>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</si>
  <si>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</si>
  <si>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</si>
  <si>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</si>
  <si>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</si>
  <si>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</si>
  <si>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</si>
  <si>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</si>
  <si>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</si>
  <si>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</si>
  <si>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</si>
  <si>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</si>
  <si>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</si>
  <si>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</si>
  <si>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</si>
  <si>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</si>
  <si>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</si>
  <si>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</si>
  <si>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</si>
  <si>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</si>
  <si>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</si>
  <si>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</si>
  <si>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</si>
  <si>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</si>
  <si>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</si>
  <si>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</si>
  <si>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</si>
  <si>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</si>
  <si>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</si>
  <si>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</si>
  <si>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</si>
  <si>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</si>
  <si>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</si>
  <si>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</si>
  <si>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</si>
  <si>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</si>
  <si>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</si>
  <si>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</si>
  <si>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</si>
  <si>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</si>
  <si>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</si>
  <si>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</si>
  <si>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</si>
  <si>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</si>
  <si>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</si>
  <si>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</si>
  <si>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</si>
  <si>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</si>
  <si>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</si>
  <si>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</si>
  <si>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</si>
  <si>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</si>
  <si>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</si>
  <si>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</si>
  <si>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</si>
  <si>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</si>
  <si>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</si>
  <si>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</si>
  <si>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</si>
  <si>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</si>
  <si>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</si>
  <si>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</si>
  <si>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</si>
  <si>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</si>
  <si>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</si>
  <si>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</si>
  <si>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</si>
  <si>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</si>
  <si>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</si>
  <si>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</si>
  <si>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</si>
  <si>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</si>
  <si>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</si>
  <si>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</si>
  <si>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</si>
  <si>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</si>
  <si>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</si>
  <si>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</si>
  <si>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</si>
  <si>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</si>
  <si>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</si>
  <si>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</si>
  <si>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</si>
  <si>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</si>
  <si>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</si>
  <si>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</si>
  <si>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</si>
  <si>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</si>
  <si>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</si>
  <si>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</si>
  <si>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</si>
  <si>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</si>
  <si>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</si>
  <si>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</si>
  <si>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</si>
  <si>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</si>
  <si>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</si>
  <si>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</si>
  <si>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</si>
  <si>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</si>
  <si>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</si>
  <si>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</si>
  <si>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</si>
  <si>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</si>
  <si>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</si>
  <si>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</si>
  <si>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</si>
  <si>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</si>
  <si>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</si>
  <si>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</si>
  <si>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</si>
  <si>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</si>
  <si>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</si>
  <si>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</si>
  <si>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</si>
  <si>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</si>
  <si>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</si>
  <si>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</si>
  <si>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</si>
  <si>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</si>
  <si>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</si>
  <si>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</si>
  <si>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</si>
  <si>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</si>
  <si>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</si>
  <si>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</si>
  <si>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</si>
  <si>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</si>
  <si>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</si>
  <si>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</si>
  <si>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</si>
  <si>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</si>
  <si>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</si>
  <si>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</si>
  <si>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</si>
  <si>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</si>
  <si>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</si>
  <si>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</si>
  <si>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</si>
  <si>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</si>
  <si>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</si>
  <si>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</si>
  <si>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</si>
  <si>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</si>
  <si>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</si>
  <si>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</si>
  <si>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</si>
  <si>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</si>
  <si>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</si>
  <si>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</si>
  <si>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</si>
  <si>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</si>
  <si>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</si>
  <si>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</si>
  <si>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</si>
  <si>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</si>
  <si>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</si>
  <si>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</si>
  <si>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</si>
  <si>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</si>
  <si>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</si>
  <si>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</si>
  <si>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</si>
  <si>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</si>
  <si>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</si>
  <si>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</si>
  <si>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</si>
  <si>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</si>
  <si>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</si>
  <si>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</si>
  <si>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</si>
  <si>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</si>
  <si>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</si>
  <si>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</si>
  <si>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</si>
  <si>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</si>
  <si>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</si>
  <si>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</si>
  <si>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</si>
  <si>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</si>
  <si>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</si>
  <si>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</si>
  <si>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</si>
  <si>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</si>
  <si>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</si>
  <si>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</si>
  <si>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</si>
  <si>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</si>
  <si>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</si>
  <si>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</si>
  <si>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</si>
  <si>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</si>
  <si>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</si>
  <si>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</si>
  <si>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</si>
  <si>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</si>
  <si>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</si>
  <si>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</si>
  <si>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</si>
  <si>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</si>
  <si>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</si>
  <si>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</si>
  <si>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</si>
  <si>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</si>
  <si>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</si>
  <si>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</si>
  <si>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</si>
  <si>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</si>
  <si>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</si>
  <si>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</si>
  <si>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</si>
  <si>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</si>
  <si>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</si>
  <si>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</si>
  <si>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</si>
  <si>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</si>
  <si>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</si>
  <si>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</si>
  <si>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</si>
  <si>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</si>
  <si>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</si>
  <si>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</si>
  <si>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</si>
  <si>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</si>
  <si>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</si>
  <si>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</si>
  <si>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</si>
  <si>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</si>
  <si>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</si>
  <si>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</si>
  <si>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</si>
  <si>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</si>
  <si>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</si>
  <si>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</si>
  <si>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</si>
  <si>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</si>
  <si>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</si>
  <si>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</si>
  <si>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</si>
  <si>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</si>
  <si>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</si>
  <si>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</si>
  <si>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</si>
  <si>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</si>
  <si>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</si>
  <si>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</si>
  <si>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</si>
  <si>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</si>
  <si>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</si>
  <si>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</si>
  <si>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</si>
  <si>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</si>
  <si>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</si>
  <si>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</si>
  <si>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</si>
  <si>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</si>
  <si>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</si>
  <si>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</si>
  <si>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</si>
  <si>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</si>
  <si>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</si>
  <si>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</si>
  <si>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</si>
  <si>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</si>
  <si>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</si>
  <si>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</si>
  <si>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</si>
  <si>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</si>
  <si>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</si>
  <si>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</si>
  <si>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</si>
  <si>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</si>
  <si>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</si>
  <si>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</si>
  <si>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</si>
  <si>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</si>
  <si>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</si>
  <si>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</si>
  <si>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</si>
  <si>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</si>
  <si>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</si>
  <si>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</si>
  <si>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</si>
  <si>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</si>
  <si>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</si>
  <si>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</si>
  <si>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</si>
  <si>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</si>
  <si>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</si>
  <si>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</si>
  <si>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</si>
  <si>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</si>
  <si>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</si>
  <si>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</si>
  <si>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</si>
  <si>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</si>
  <si>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</si>
  <si>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</si>
  <si>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</si>
  <si>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</si>
  <si>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</si>
  <si>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</si>
  <si>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</si>
  <si>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</si>
  <si>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</si>
  <si>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</si>
  <si>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</si>
  <si>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</si>
  <si>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</si>
  <si>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</si>
  <si>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</si>
  <si>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</si>
  <si>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</si>
  <si>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</si>
  <si>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</si>
  <si>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</si>
  <si>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</si>
  <si>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</si>
  <si>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</si>
  <si>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</si>
  <si>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</si>
  <si>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</si>
  <si>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</si>
  <si>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</si>
  <si>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</si>
  <si>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</si>
  <si>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</si>
  <si>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</si>
  <si>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</si>
  <si>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</si>
  <si>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</si>
  <si>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</si>
  <si>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</si>
  <si>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</si>
  <si>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</si>
  <si>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</si>
  <si>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</si>
  <si>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</si>
  <si>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</si>
  <si>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</si>
  <si>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</si>
  <si>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</si>
  <si>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</si>
  <si>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</si>
  <si>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</si>
  <si>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</si>
  <si>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</si>
  <si>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</si>
  <si>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</si>
  <si>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</si>
  <si>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</si>
  <si>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</si>
  <si>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</si>
  <si>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</si>
  <si>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</si>
  <si>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</si>
  <si>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</si>
  <si>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</si>
  <si>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</si>
  <si>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</si>
  <si>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</si>
  <si>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</si>
  <si>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</si>
  <si>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</si>
  <si>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</si>
  <si>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</si>
  <si>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</si>
  <si>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</si>
  <si>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</si>
  <si>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</si>
  <si>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</si>
  <si>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</si>
  <si>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</si>
  <si>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</si>
  <si>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</si>
  <si>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</si>
  <si>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</si>
  <si>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</si>
  <si>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</si>
  <si>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</si>
  <si>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</si>
  <si>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</si>
  <si>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</si>
  <si>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</si>
  <si>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</si>
  <si>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</si>
  <si>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</si>
  <si>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</si>
  <si>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</si>
  <si>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</si>
  <si>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</si>
  <si>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</si>
  <si>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</si>
  <si>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</si>
  <si>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</si>
  <si>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</si>
  <si>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</si>
  <si>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</si>
  <si>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</si>
  <si>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</si>
  <si>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</si>
  <si>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</si>
  <si>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</si>
  <si>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</si>
  <si>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</si>
  <si>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</si>
  <si>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</si>
  <si>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</si>
  <si>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</si>
  <si>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</si>
  <si>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</si>
  <si>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</si>
  <si>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</si>
  <si>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</si>
  <si>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</si>
  <si>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</si>
  <si>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</si>
  <si>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</si>
  <si>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</si>
  <si>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</si>
  <si>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</si>
  <si>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</si>
  <si>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</si>
  <si>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</si>
  <si>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</si>
  <si>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</si>
  <si>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</si>
  <si>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</si>
  <si>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</si>
  <si>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</si>
  <si>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</si>
  <si>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</si>
  <si>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</si>
  <si>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</si>
  <si>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</si>
  <si>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</si>
  <si>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</si>
  <si>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</si>
  <si>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</si>
  <si>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</si>
  <si>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</si>
  <si>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</si>
  <si>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</si>
  <si>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</si>
  <si>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</si>
  <si>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</si>
  <si>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</si>
  <si>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</si>
  <si>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</si>
  <si>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</si>
  <si>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</si>
  <si>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</si>
  <si>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</si>
  <si>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</si>
  <si>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</si>
  <si>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</si>
  <si>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</si>
  <si>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</si>
  <si>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</si>
  <si>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</si>
  <si>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</si>
  <si>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</si>
  <si>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</si>
  <si>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</si>
  <si>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</si>
  <si>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</si>
  <si>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</si>
  <si>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</si>
  <si>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</si>
  <si>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</si>
  <si>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</si>
  <si>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</si>
  <si>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</si>
  <si>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</si>
  <si>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</si>
  <si>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</si>
  <si>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</si>
  <si>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</si>
  <si>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</si>
  <si>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</si>
  <si>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</si>
  <si>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</si>
  <si>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</si>
  <si>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</si>
  <si>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</si>
  <si>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</si>
  <si>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</si>
  <si>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</si>
  <si>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</si>
  <si>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</si>
  <si>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</si>
  <si>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</si>
  <si>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</si>
  <si>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</si>
  <si>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</si>
  <si>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</si>
  <si>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</si>
  <si>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</si>
  <si>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</si>
  <si>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</si>
  <si>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</si>
  <si>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</si>
  <si>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</si>
  <si>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</si>
  <si>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</si>
  <si>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</si>
  <si>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</si>
  <si>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</si>
  <si>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</si>
  <si>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</si>
  <si>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</si>
  <si>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</si>
  <si>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</si>
  <si>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</si>
  <si>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</si>
  <si>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</si>
  <si>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</si>
  <si>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</si>
  <si>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</si>
  <si>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</si>
  <si>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</si>
  <si>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</si>
  <si>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</si>
  <si>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</si>
  <si>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</si>
  <si>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</si>
  <si>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</si>
  <si>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</si>
  <si>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</si>
  <si>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</si>
  <si>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</si>
  <si>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</si>
  <si>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</si>
  <si>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</si>
  <si>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</si>
  <si>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</si>
  <si>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</si>
  <si>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</si>
  <si>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</si>
  <si>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</si>
  <si>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</si>
  <si>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</si>
  <si>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</si>
  <si>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</si>
  <si>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</si>
  <si>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</si>
  <si>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</si>
  <si>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</si>
  <si>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</si>
  <si>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</si>
  <si>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</si>
  <si>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</si>
  <si>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</si>
  <si>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</si>
  <si>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</si>
  <si>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</si>
  <si>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</si>
  <si>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</si>
  <si>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</si>
  <si>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</si>
  <si>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</si>
  <si>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</si>
  <si>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</si>
  <si>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</si>
  <si>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</si>
  <si>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</si>
  <si>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</si>
  <si>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</si>
  <si>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</si>
  <si>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</si>
  <si>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</si>
  <si>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</si>
  <si>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</si>
  <si>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</si>
  <si>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</si>
  <si>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</si>
  <si>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</si>
  <si>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</si>
  <si>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</si>
  <si>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</si>
  <si>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</si>
  <si>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</si>
  <si>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</si>
  <si>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</si>
  <si>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</si>
  <si>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</si>
  <si>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</si>
  <si>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</si>
  <si>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</si>
  <si>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</si>
  <si>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</si>
  <si>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</si>
  <si>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</si>
  <si>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</si>
  <si>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</si>
  <si>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</si>
  <si>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</si>
  <si>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</si>
  <si>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</si>
  <si>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</si>
  <si>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</si>
  <si>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</si>
  <si>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</si>
  <si>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</si>
  <si>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</si>
  <si>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</si>
  <si>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</si>
  <si>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</si>
  <si>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</si>
  <si>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</si>
  <si>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</si>
  <si>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</si>
  <si>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</si>
  <si>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</si>
  <si>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</si>
  <si>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</si>
  <si>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</si>
  <si>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</si>
  <si>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</si>
  <si>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</si>
  <si>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</si>
  <si>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</si>
  <si>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</si>
  <si>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</si>
  <si>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</si>
  <si>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</si>
  <si>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</si>
  <si>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</si>
  <si>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</si>
  <si>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</si>
  <si>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</si>
  <si>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</si>
  <si>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</si>
  <si>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</si>
  <si>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</si>
  <si>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</si>
  <si>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</si>
  <si>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</si>
  <si>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</si>
  <si>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</si>
  <si>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</si>
  <si>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</si>
  <si>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</si>
  <si>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</si>
  <si>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</si>
  <si>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</si>
  <si>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</si>
  <si>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</si>
  <si>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</si>
  <si>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</si>
  <si>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</si>
  <si>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</si>
  <si>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</si>
  <si>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</si>
  <si>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</si>
  <si>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</si>
  <si>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</si>
  <si>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</si>
  <si>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</si>
  <si>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</si>
  <si>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</si>
  <si>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</si>
  <si>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</si>
  <si>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</si>
  <si>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</si>
  <si>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</si>
  <si>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</si>
  <si>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</si>
  <si>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</si>
  <si>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</si>
  <si>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</si>
  <si>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</si>
  <si>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</si>
  <si>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</si>
  <si>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</si>
  <si>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</si>
  <si>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</si>
  <si>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</si>
  <si>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</si>
  <si>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</si>
  <si>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</si>
  <si>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</si>
  <si>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</si>
  <si>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</si>
  <si>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</si>
  <si>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</si>
  <si>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</si>
  <si>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</si>
  <si>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</si>
  <si>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</si>
  <si>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</si>
  <si>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</si>
  <si>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</si>
  <si>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</si>
  <si>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</si>
  <si>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</si>
  <si>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</si>
  <si>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</si>
  <si>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</si>
  <si>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</si>
  <si>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</si>
  <si>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</si>
  <si>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</si>
  <si>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</si>
  <si>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</si>
  <si>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</si>
  <si>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</si>
  <si>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</si>
  <si>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</si>
  <si>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</si>
  <si>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</si>
  <si>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</si>
  <si>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</si>
  <si>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</si>
  <si>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</si>
  <si>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</si>
  <si>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</si>
  <si>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</si>
  <si>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</si>
  <si>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</si>
  <si>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</si>
  <si>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</si>
  <si>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</si>
  <si>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</si>
  <si>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</si>
  <si>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</si>
  <si>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</si>
  <si>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</si>
  <si>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</si>
  <si>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</si>
  <si>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</si>
  <si>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</si>
  <si>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</si>
  <si>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</si>
  <si>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</si>
  <si>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</si>
  <si>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</si>
  <si>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</si>
  <si>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</si>
  <si>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</si>
  <si>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</si>
  <si>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</si>
  <si>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</si>
  <si>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</si>
  <si>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</si>
  <si>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</si>
  <si>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</si>
  <si>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</si>
  <si>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</si>
  <si>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</si>
  <si>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</si>
  <si>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</si>
  <si>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</si>
  <si>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</si>
  <si>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</si>
  <si>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</si>
  <si>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</si>
  <si>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</si>
  <si>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</si>
  <si>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</si>
  <si>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</si>
  <si>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</si>
  <si>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</si>
  <si>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</si>
  <si>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</si>
  <si>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</si>
  <si>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</si>
  <si>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</si>
  <si>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</si>
  <si>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</si>
  <si>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</si>
  <si>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</si>
  <si>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</si>
  <si>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</si>
  <si>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</si>
  <si>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</si>
  <si>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</si>
  <si>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</si>
  <si>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</si>
  <si>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</si>
  <si>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</si>
  <si>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</si>
  <si>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</si>
  <si>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</si>
  <si>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</si>
  <si>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</si>
  <si>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</si>
  <si>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</si>
  <si>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</si>
  <si>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</si>
  <si>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</si>
  <si>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</si>
  <si>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</si>
  <si>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</si>
  <si>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</si>
  <si>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</si>
  <si>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</si>
  <si>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</si>
  <si>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</si>
  <si>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</si>
  <si>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</si>
  <si>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</si>
  <si>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</si>
  <si>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</si>
  <si>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</si>
  <si>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</si>
  <si>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</si>
  <si>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</si>
  <si>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</si>
  <si>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</si>
  <si>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</si>
  <si>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</si>
  <si>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</si>
  <si>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</si>
  <si>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</si>
  <si>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</si>
  <si>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</si>
  <si>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</si>
  <si>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</si>
  <si>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</si>
  <si>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</si>
  <si>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</si>
  <si>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</si>
  <si>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</si>
  <si>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</si>
  <si>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</si>
  <si>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</si>
  <si>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</si>
  <si>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</si>
  <si>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</si>
  <si>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</si>
  <si>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</si>
  <si>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</si>
  <si>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</si>
  <si>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</si>
  <si>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</si>
  <si>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</si>
  <si>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</si>
  <si>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</si>
  <si>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</si>
  <si>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</si>
  <si>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</si>
  <si>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</si>
  <si>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</si>
  <si>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</si>
  <si>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</si>
  <si>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</si>
  <si>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</si>
  <si>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</si>
  <si>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</si>
  <si>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</si>
  <si>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</si>
  <si>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</si>
  <si>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</si>
  <si>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</si>
  <si>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</si>
  <si>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</si>
  <si>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</si>
  <si>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</si>
  <si>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</si>
  <si>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</si>
  <si>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</si>
  <si>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</si>
  <si>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</si>
  <si>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</si>
  <si>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</si>
  <si>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</si>
  <si>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</si>
  <si>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</si>
  <si>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</si>
  <si>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</si>
  <si>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</si>
  <si>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</si>
  <si>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</si>
  <si>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</si>
  <si>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</si>
  <si>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</si>
  <si>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</si>
  <si>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</si>
  <si>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</si>
  <si>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</si>
  <si>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</si>
  <si>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</si>
  <si>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</si>
  <si>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</si>
  <si>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</si>
  <si>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</si>
  <si>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</si>
  <si>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</si>
  <si>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</si>
  <si>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</si>
  <si>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</si>
  <si>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</si>
  <si>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</si>
  <si>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</si>
  <si>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</si>
  <si>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</si>
  <si>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</si>
  <si>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</si>
  <si>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</si>
  <si>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</si>
  <si>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</si>
  <si>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</si>
  <si>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</si>
  <si>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</si>
  <si>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</si>
  <si>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</si>
  <si>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</si>
  <si>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</si>
  <si>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</si>
  <si>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</si>
  <si>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</si>
  <si>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</si>
  <si>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</si>
  <si>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</si>
  <si>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</si>
  <si>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</si>
  <si>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</si>
  <si>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</si>
  <si>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</si>
  <si>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</si>
  <si>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</si>
  <si>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</si>
  <si>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</si>
  <si>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</si>
  <si>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</si>
  <si>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</si>
  <si>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</si>
  <si>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</si>
  <si>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</si>
  <si>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</si>
  <si>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</si>
  <si>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</si>
  <si>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</si>
  <si>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</si>
  <si>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</si>
  <si>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</si>
  <si>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</si>
  <si>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</si>
  <si>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</si>
  <si>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</si>
  <si>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</si>
  <si>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</si>
  <si>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</si>
  <si>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</si>
  <si>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</si>
  <si>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</si>
  <si>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</si>
  <si>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</si>
  <si>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</si>
  <si>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</si>
  <si>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</si>
  <si>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</si>
  <si>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</si>
  <si>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</si>
  <si>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</si>
  <si>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</si>
  <si>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</si>
  <si>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</si>
  <si>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</si>
  <si>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</si>
  <si>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</si>
  <si>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</si>
  <si>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</si>
  <si>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</si>
  <si>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</si>
  <si>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</si>
  <si>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</si>
  <si>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</si>
  <si>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</si>
  <si>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</si>
  <si>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</si>
  <si>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</si>
  <si>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</si>
  <si>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</si>
  <si>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</si>
  <si>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</si>
  <si>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</si>
  <si>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</si>
  <si>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</si>
  <si>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</si>
  <si>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</si>
  <si>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</si>
  <si>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</si>
  <si>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</si>
  <si>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</si>
  <si>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</si>
  <si>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</si>
  <si>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</si>
  <si>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</si>
  <si>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</si>
  <si>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</si>
  <si>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</si>
  <si>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</si>
  <si>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</si>
  <si>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</si>
  <si>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</si>
  <si>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</si>
  <si>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</si>
  <si>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</si>
  <si>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</si>
  <si>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</si>
  <si>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</si>
  <si>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</si>
  <si>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</si>
  <si>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</si>
  <si>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</si>
  <si>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</si>
  <si>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</si>
  <si>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</si>
  <si>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</si>
  <si>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</si>
  <si>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</si>
  <si>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</si>
  <si>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</si>
  <si>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</si>
  <si>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</si>
  <si>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</si>
  <si>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</si>
  <si>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</si>
  <si>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</si>
  <si>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</si>
  <si>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</si>
  <si>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</si>
  <si>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</si>
  <si>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</si>
  <si>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</si>
  <si>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</si>
  <si>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</si>
  <si>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</si>
  <si>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</si>
  <si>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</si>
  <si>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</si>
  <si>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</si>
  <si>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</si>
  <si>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</si>
  <si>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</si>
  <si>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</si>
  <si>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</si>
  <si>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</si>
  <si>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</si>
  <si>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</si>
  <si>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</si>
  <si>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</si>
  <si>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</si>
  <si>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</si>
  <si>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</si>
  <si>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</si>
  <si>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</si>
  <si>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</si>
  <si>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</si>
  <si>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</si>
  <si>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</si>
  <si>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</si>
  <si>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</si>
  <si>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</si>
  <si>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</si>
  <si>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</si>
  <si>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</si>
  <si>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</si>
  <si>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</si>
  <si>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</si>
  <si>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</si>
  <si>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</si>
  <si>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</si>
  <si>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</si>
  <si>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</si>
  <si>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</si>
  <si>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</si>
  <si>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</si>
  <si>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</si>
  <si>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</si>
  <si>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</si>
  <si>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</si>
  <si>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</si>
  <si>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</si>
  <si>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</si>
  <si>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</si>
  <si>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</si>
  <si>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</si>
  <si>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</si>
  <si>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</si>
  <si>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</si>
  <si>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</si>
  <si>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</si>
  <si>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</si>
  <si>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</si>
  <si>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</si>
  <si>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</si>
  <si>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</si>
  <si>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</si>
  <si>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</si>
  <si>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</si>
  <si>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</si>
  <si>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</si>
  <si>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</si>
  <si>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</si>
  <si>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</si>
  <si>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</si>
  <si>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</si>
  <si>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</si>
  <si>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</si>
  <si>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</si>
  <si>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</si>
  <si>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</si>
  <si>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</si>
  <si>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</si>
  <si>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</si>
  <si>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</si>
  <si>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</si>
  <si>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</si>
  <si>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</si>
  <si>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</si>
  <si>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</si>
  <si>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</si>
  <si>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</si>
  <si>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</si>
  <si>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</si>
  <si>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</si>
  <si>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</si>
  <si>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</si>
  <si>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</si>
  <si>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</si>
  <si>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</si>
  <si>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</si>
  <si>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</si>
  <si>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</si>
  <si>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</si>
  <si>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</si>
  <si>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</si>
  <si>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</si>
  <si>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</si>
  <si>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</si>
  <si>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</si>
  <si>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</si>
  <si>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</si>
  <si>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</si>
  <si>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</si>
  <si>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</si>
  <si>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</si>
  <si>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</si>
  <si>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</si>
  <si>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</si>
  <si>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</si>
  <si>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</si>
  <si>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</si>
  <si>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</si>
  <si>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</si>
  <si>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</si>
  <si>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</si>
  <si>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</si>
  <si>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</si>
  <si>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</si>
  <si>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</si>
  <si>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</si>
  <si>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</si>
  <si>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</si>
  <si>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</si>
  <si>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</si>
  <si>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</si>
  <si>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</si>
  <si>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</si>
  <si>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</si>
  <si>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</si>
  <si>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</si>
  <si>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</si>
  <si>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</si>
  <si>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</si>
  <si>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</si>
  <si>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</si>
  <si>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</si>
  <si>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</si>
  <si>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</si>
  <si>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</si>
  <si>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</si>
  <si>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</si>
  <si>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</si>
  <si>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</si>
  <si>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</si>
  <si>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</si>
  <si>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</si>
  <si>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</si>
  <si>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</si>
  <si>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</si>
  <si>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</si>
  <si>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</si>
  <si>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</si>
  <si>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</si>
  <si>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</si>
  <si>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</si>
  <si>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</si>
  <si>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</si>
  <si>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</si>
  <si>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</si>
  <si>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</si>
  <si>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</si>
  <si>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</si>
  <si>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</si>
  <si>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</si>
  <si>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</si>
  <si>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</si>
  <si>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</si>
  <si>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</si>
  <si>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</si>
  <si>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</si>
  <si>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</si>
  <si>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</si>
  <si>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</si>
  <si>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</si>
  <si>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</si>
  <si>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</si>
  <si>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</si>
  <si>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</si>
  <si>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</si>
  <si>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</si>
  <si>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</si>
  <si>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</si>
  <si>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</si>
  <si>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</si>
  <si>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</si>
  <si>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</si>
  <si>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</si>
  <si>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</si>
  <si>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</si>
  <si>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</si>
  <si>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</si>
  <si>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</si>
  <si>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</si>
  <si>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</si>
  <si>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</si>
  <si>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</si>
  <si>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</si>
  <si>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</si>
  <si>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</si>
  <si>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</si>
  <si>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</si>
  <si>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</si>
  <si>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</si>
  <si>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</si>
  <si>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</si>
  <si>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</si>
  <si>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</si>
  <si>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</si>
  <si>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</si>
  <si>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</si>
  <si>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</si>
  <si>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</si>
  <si>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</si>
  <si>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</si>
  <si>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</si>
  <si>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</si>
  <si>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</si>
  <si>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</si>
  <si>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</si>
  <si>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</si>
  <si>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</si>
  <si>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</si>
  <si>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</si>
  <si>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</si>
  <si>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</si>
  <si>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</si>
  <si>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</si>
  <si>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</si>
  <si>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</si>
  <si>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</si>
  <si>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</si>
  <si>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</si>
  <si>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</si>
  <si>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</si>
  <si>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</si>
  <si>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</si>
  <si>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</si>
  <si>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</si>
  <si>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</si>
  <si>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</si>
  <si>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</si>
  <si>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</si>
  <si>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</si>
  <si>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</si>
  <si>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</si>
  <si>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</si>
  <si>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</si>
  <si>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</si>
  <si>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</si>
  <si>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</si>
  <si>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</si>
  <si>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</si>
  <si>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</si>
  <si>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</si>
  <si>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</si>
  <si>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</si>
  <si>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</si>
  <si>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</si>
  <si>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</si>
  <si>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</si>
  <si>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</si>
  <si>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</si>
  <si>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</si>
  <si>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</si>
  <si>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</si>
  <si>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</si>
  <si>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</si>
  <si>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</si>
  <si>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</si>
  <si>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</si>
  <si>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</si>
  <si>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</si>
  <si>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</si>
  <si>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</si>
  <si>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</si>
  <si>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</si>
  <si>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</si>
  <si>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</si>
  <si>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</si>
  <si>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</si>
  <si>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</si>
  <si>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</si>
  <si>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</si>
  <si>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</si>
  <si>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</si>
  <si>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</si>
  <si>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</si>
  <si>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</si>
  <si>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</si>
  <si>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</si>
  <si>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</si>
  <si>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</si>
  <si>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</si>
  <si>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</si>
  <si>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</si>
  <si>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</si>
  <si>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</si>
  <si>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</si>
  <si>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</si>
  <si>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</si>
  <si>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</si>
  <si>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</si>
  <si>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</si>
  <si>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</si>
  <si>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</si>
  <si>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</si>
  <si>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</si>
  <si>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</si>
  <si>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</si>
  <si>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</si>
  <si>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</si>
  <si>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</si>
  <si>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</si>
  <si>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</si>
  <si>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</si>
  <si>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</si>
  <si>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</si>
  <si>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</si>
  <si>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</si>
  <si>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</si>
  <si>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</si>
  <si>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</si>
  <si>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</si>
  <si>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</si>
  <si>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</si>
  <si>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</si>
  <si>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</si>
  <si>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</si>
  <si>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</si>
  <si>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</si>
  <si>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</si>
  <si>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</si>
  <si>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</si>
  <si>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</si>
  <si>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</si>
  <si>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</si>
  <si>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</si>
  <si>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</si>
  <si>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</si>
  <si>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</si>
  <si>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</si>
  <si>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</si>
  <si>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</si>
  <si>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</si>
  <si>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</si>
  <si>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</si>
  <si>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</si>
  <si>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</si>
  <si>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</si>
  <si>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</si>
  <si>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</si>
  <si>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</si>
  <si>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</si>
  <si>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</si>
  <si>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</si>
  <si>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</si>
  <si>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</si>
  <si>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</si>
  <si>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</si>
  <si>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</si>
  <si>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</si>
  <si>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</si>
  <si>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</si>
  <si>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</si>
  <si>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</si>
  <si>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</si>
  <si>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</si>
  <si>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</si>
  <si>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</si>
  <si>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</si>
  <si>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</si>
  <si>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</si>
  <si>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</si>
  <si>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</si>
  <si>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</si>
  <si>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</si>
  <si>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</si>
  <si>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</si>
  <si>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</si>
  <si>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</si>
  <si>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</si>
  <si>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</si>
  <si>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</si>
  <si>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</si>
  <si>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</si>
  <si>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</si>
  <si>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</si>
  <si>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</si>
  <si>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</si>
  <si>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</si>
  <si>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</si>
  <si>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</si>
  <si>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</si>
  <si>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</si>
  <si>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</si>
  <si>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</si>
  <si>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</si>
  <si>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</si>
  <si>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</si>
  <si>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</si>
  <si>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</si>
  <si>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</si>
  <si>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</si>
  <si>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</si>
  <si>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</si>
  <si>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</si>
  <si>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</si>
  <si>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</si>
  <si>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</si>
  <si>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</si>
  <si>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</si>
  <si>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</si>
  <si>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</si>
  <si>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</si>
  <si>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</si>
  <si>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</si>
  <si>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</si>
  <si>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</si>
  <si>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</si>
  <si>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</si>
  <si>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</si>
  <si>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</si>
  <si>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</si>
  <si>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</si>
  <si>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</si>
  <si>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</si>
  <si>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</si>
  <si>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</si>
  <si>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</si>
  <si>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</si>
  <si>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</si>
  <si>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</si>
  <si>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</si>
  <si>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</si>
  <si>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</si>
  <si>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</si>
  <si>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</si>
  <si>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</si>
  <si>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</si>
  <si>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</si>
  <si>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</si>
  <si>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</si>
  <si>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</si>
  <si>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</si>
  <si>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</si>
  <si>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</si>
  <si>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</si>
  <si>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</si>
  <si>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</si>
  <si>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</si>
  <si>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</si>
  <si>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</si>
  <si>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</si>
  <si>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</si>
  <si>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</si>
  <si>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</si>
  <si>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</si>
  <si>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</si>
  <si>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</si>
  <si>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</si>
  <si>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</si>
  <si>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</si>
  <si>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</si>
  <si>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</si>
  <si>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</si>
  <si>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</si>
  <si>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</si>
  <si>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</si>
  <si>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</si>
  <si>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</si>
  <si>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</si>
  <si>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</si>
  <si>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</si>
  <si>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</si>
  <si>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</si>
  <si>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</si>
  <si>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</si>
  <si>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</si>
  <si>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</si>
  <si>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</si>
  <si>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</si>
  <si>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</si>
  <si>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</si>
  <si>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</si>
  <si>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</si>
  <si>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</si>
  <si>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</si>
  <si>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</si>
  <si>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</si>
  <si>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</si>
  <si>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</si>
  <si>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</si>
  <si>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</si>
  <si>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</si>
  <si>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</si>
  <si>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</si>
  <si>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</si>
  <si>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</si>
  <si>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</si>
  <si>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</si>
  <si>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</si>
  <si>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</si>
  <si>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</si>
  <si>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</si>
  <si>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</si>
  <si>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</si>
  <si>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</si>
  <si>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</si>
  <si>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</si>
  <si>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</si>
  <si>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</si>
  <si>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</si>
  <si>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</si>
  <si>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</si>
  <si>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</si>
  <si>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</si>
  <si>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</si>
  <si>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</si>
  <si>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</si>
  <si>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</si>
  <si>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</si>
  <si>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</si>
  <si>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</si>
  <si>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</si>
  <si>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</si>
  <si>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</si>
  <si>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</si>
  <si>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</si>
  <si>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</si>
  <si>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</si>
  <si>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</si>
  <si>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</si>
  <si>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</si>
  <si>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</si>
  <si>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</si>
  <si>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</si>
  <si>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</si>
  <si>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</si>
  <si>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</si>
  <si>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</si>
  <si>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</si>
  <si>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</si>
  <si>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</si>
  <si>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</si>
  <si>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</si>
  <si>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</si>
  <si>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</si>
  <si>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</si>
  <si>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</si>
  <si>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</si>
  <si>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</si>
  <si>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</si>
  <si>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</si>
  <si>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</si>
  <si>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</si>
  <si>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</si>
  <si>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</si>
  <si>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</si>
  <si>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</si>
  <si>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</si>
  <si>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</si>
  <si>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</si>
  <si>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</si>
  <si>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</si>
  <si>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</si>
  <si>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</si>
  <si>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</si>
  <si>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</si>
  <si>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</si>
  <si>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</si>
  <si>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</si>
  <si>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</si>
  <si>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</si>
  <si>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</si>
  <si>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</si>
  <si>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</si>
  <si>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</si>
  <si>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</si>
  <si>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</si>
  <si>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</si>
  <si>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</si>
  <si>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</si>
  <si>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</si>
  <si>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</si>
  <si>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</si>
  <si>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</si>
  <si>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</si>
  <si>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</si>
  <si>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</si>
  <si>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</si>
  <si>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</si>
  <si>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</si>
  <si>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</si>
  <si>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</si>
  <si>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</si>
  <si>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</si>
  <si>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</si>
  <si>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</si>
  <si>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</si>
  <si>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</si>
  <si>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</si>
  <si>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</si>
  <si>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</si>
  <si>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</si>
  <si>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</si>
  <si>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</si>
  <si>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</si>
  <si>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</si>
  <si>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</si>
  <si>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</si>
  <si>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</si>
  <si>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</si>
  <si>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</si>
  <si>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</si>
  <si>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</si>
  <si>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</si>
  <si>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</si>
  <si>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</si>
  <si>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</si>
  <si>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</si>
  <si>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</si>
  <si>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</si>
  <si>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</si>
  <si>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</si>
  <si>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</si>
  <si>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</si>
  <si>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</si>
  <si>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</si>
  <si>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</si>
  <si>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</si>
  <si>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</si>
  <si>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</si>
  <si>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</si>
  <si>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</si>
  <si>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</si>
  <si>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</si>
  <si>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</si>
  <si>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</si>
  <si>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</si>
  <si>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</si>
  <si>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</si>
  <si>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</si>
  <si>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</si>
  <si>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</si>
  <si>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</si>
  <si>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</si>
  <si>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</si>
  <si>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</si>
  <si>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</si>
  <si>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</si>
  <si>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</si>
  <si>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</si>
  <si>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</si>
  <si>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</si>
  <si>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</si>
  <si>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</si>
  <si>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</si>
  <si>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</si>
  <si>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</si>
  <si>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</si>
  <si>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</si>
  <si>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</si>
  <si>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</si>
  <si>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</si>
  <si>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</si>
  <si>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</si>
  <si>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</si>
  <si>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</si>
  <si>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</si>
  <si>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</si>
  <si>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</si>
  <si>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</si>
  <si>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</si>
  <si>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</si>
  <si>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</si>
  <si>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</si>
  <si>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</si>
  <si>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</si>
  <si>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</si>
  <si>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</si>
  <si>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</si>
  <si>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</si>
  <si>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</si>
  <si>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</si>
  <si>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</si>
  <si>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</si>
  <si>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</si>
  <si>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</si>
  <si>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</si>
  <si>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</si>
  <si>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</si>
  <si>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</si>
  <si>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</si>
  <si>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</si>
  <si>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</si>
  <si>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</si>
  <si>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</si>
  <si>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</si>
  <si>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</si>
  <si>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</si>
  <si>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</si>
  <si>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</si>
  <si>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</si>
  <si>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</si>
  <si>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</si>
  <si>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</si>
  <si>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</si>
  <si>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</si>
  <si>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</si>
  <si>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</si>
  <si>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</si>
  <si>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</si>
  <si>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</si>
  <si>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</si>
  <si>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</si>
  <si>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</si>
  <si>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</si>
  <si>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</si>
  <si>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</si>
  <si>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</si>
  <si>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</si>
  <si>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</si>
  <si>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</si>
  <si>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</si>
  <si>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</si>
  <si>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</si>
  <si>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</si>
  <si>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</si>
  <si>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</si>
  <si>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</si>
  <si>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</si>
  <si>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</si>
  <si>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</si>
  <si>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</si>
  <si>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</si>
  <si>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</si>
  <si>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</si>
  <si>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</si>
  <si>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</si>
  <si>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</si>
  <si>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</si>
  <si>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</si>
  <si>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</si>
  <si>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</si>
  <si>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</si>
  <si>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</si>
  <si>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</si>
  <si>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</si>
  <si>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</si>
  <si>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</si>
  <si>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</si>
  <si>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</si>
  <si>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</si>
  <si>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</si>
  <si>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</si>
  <si>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</si>
  <si>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</si>
  <si>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</si>
  <si>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</si>
  <si>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</si>
  <si>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</si>
  <si>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</si>
  <si>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</si>
  <si>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</si>
  <si>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</si>
  <si>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</si>
  <si>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</si>
  <si>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</si>
  <si>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</si>
  <si>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</si>
  <si>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</si>
  <si>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</si>
  <si>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</si>
  <si>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</si>
  <si>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</si>
  <si>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</si>
  <si>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</si>
  <si>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</si>
  <si>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</si>
  <si>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</si>
  <si>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</si>
  <si>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</si>
  <si>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</si>
  <si>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</si>
  <si>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</si>
  <si>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</si>
  <si>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</si>
  <si>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</si>
  <si>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</si>
  <si>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</si>
  <si>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</si>
  <si>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</si>
  <si>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</si>
  <si>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</si>
  <si>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</si>
  <si>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</si>
  <si>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</si>
  <si>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</si>
  <si>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</si>
  <si>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</si>
  <si>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</si>
  <si>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</si>
  <si>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</si>
  <si>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</si>
  <si>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</si>
  <si>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</si>
  <si>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</si>
  <si>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</si>
  <si>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</si>
  <si>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</si>
  <si>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</si>
  <si>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</si>
  <si>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</si>
  <si>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</si>
  <si>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</si>
  <si>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</si>
  <si>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</si>
  <si>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</si>
  <si>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</si>
  <si>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</si>
  <si>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</si>
  <si>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</si>
  <si>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</si>
  <si>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</si>
  <si>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</si>
  <si>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</si>
  <si>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</si>
  <si>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</si>
  <si>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</si>
  <si>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</si>
  <si>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</si>
  <si>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</si>
  <si>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</si>
  <si>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</si>
  <si>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</si>
  <si>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</si>
  <si>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</si>
  <si>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</si>
  <si>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</si>
  <si>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</si>
  <si>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</si>
  <si>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</si>
  <si>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</si>
  <si>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</si>
  <si>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</si>
  <si>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</si>
  <si>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</si>
  <si>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</si>
  <si>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</si>
  <si>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</si>
  <si>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</si>
  <si>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</si>
  <si>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</si>
  <si>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</si>
  <si>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</si>
  <si>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</si>
  <si>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</si>
  <si>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</si>
  <si>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</si>
  <si>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</si>
  <si>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</si>
  <si>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</si>
  <si>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</si>
  <si>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</si>
  <si>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</si>
  <si>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</si>
  <si>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</si>
  <si>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</si>
  <si>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</si>
  <si>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</si>
  <si>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</si>
  <si>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</si>
  <si>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</si>
  <si>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</si>
  <si>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</si>
  <si>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</si>
  <si>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</si>
  <si>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</si>
  <si>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</si>
  <si>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</si>
  <si>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</si>
  <si>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</si>
  <si>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</si>
  <si>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</si>
  <si>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</si>
  <si>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</si>
  <si>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</si>
  <si>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</si>
  <si>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</si>
  <si>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</si>
  <si>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</si>
  <si>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</si>
  <si>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</si>
  <si>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</si>
  <si>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</si>
  <si>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</si>
  <si>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</si>
  <si>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</si>
  <si>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</si>
  <si>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</si>
  <si>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</si>
  <si>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</si>
  <si>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</si>
  <si>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</si>
  <si>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</si>
  <si>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</si>
  <si>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</si>
  <si>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</si>
  <si>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</si>
  <si>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</si>
  <si>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</si>
  <si>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</si>
  <si>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</si>
  <si>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</si>
  <si>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</si>
  <si>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</si>
  <si>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</si>
  <si>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</si>
  <si>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</si>
  <si>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</si>
  <si>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</si>
  <si>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</si>
  <si>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</si>
  <si>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</si>
  <si>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</si>
  <si>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</si>
  <si>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</si>
  <si>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</si>
  <si>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</si>
  <si>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</si>
  <si>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</si>
  <si>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</si>
  <si>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</si>
  <si>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</si>
  <si>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</si>
  <si>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</si>
  <si>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</si>
  <si>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</si>
  <si>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</si>
  <si>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</si>
  <si>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</si>
  <si>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</si>
  <si>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</si>
  <si>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</si>
  <si>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</si>
  <si>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</si>
  <si>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</si>
  <si>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</si>
  <si>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</si>
  <si>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</si>
  <si>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</si>
  <si>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</si>
  <si>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</si>
  <si>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</si>
  <si>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</si>
  <si>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</si>
  <si>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</si>
  <si>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</si>
  <si>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</si>
  <si>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</si>
  <si>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</si>
  <si>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</si>
  <si>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</si>
  <si>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</si>
  <si>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</si>
  <si>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</si>
  <si>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</si>
  <si>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</si>
  <si>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</si>
  <si>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</si>
  <si>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</si>
  <si>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</si>
  <si>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</si>
  <si>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</si>
  <si>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</si>
  <si>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</si>
  <si>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</si>
  <si>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</si>
  <si>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</si>
  <si>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</si>
  <si>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</si>
  <si>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</si>
  <si>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</si>
  <si>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</si>
  <si>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</si>
  <si>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</si>
  <si>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</si>
  <si>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</si>
  <si>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</si>
  <si>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</si>
  <si>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</si>
  <si>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</si>
  <si>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</si>
  <si>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</si>
  <si>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</si>
  <si>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</si>
  <si>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</si>
  <si>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</si>
  <si>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</si>
  <si>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</si>
  <si>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</si>
  <si>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</si>
  <si>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</si>
  <si>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</si>
  <si>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</si>
  <si>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</si>
  <si>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</si>
  <si>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</si>
  <si>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</si>
  <si>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</si>
  <si>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</si>
  <si>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</si>
  <si>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</si>
  <si>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</si>
  <si>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</si>
  <si>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</si>
  <si>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</si>
  <si>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</si>
  <si>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</si>
  <si>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</si>
  <si>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</si>
  <si>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</si>
  <si>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</si>
  <si>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</si>
  <si>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</si>
  <si>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</si>
  <si>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</si>
  <si>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</si>
  <si>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</si>
  <si>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</si>
  <si>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</si>
  <si>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</si>
  <si>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</si>
  <si>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</si>
  <si>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</si>
  <si>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</si>
  <si>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</si>
  <si>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</si>
  <si>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</si>
  <si>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</si>
  <si>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</si>
  <si>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</si>
  <si>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</si>
  <si>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</si>
  <si>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</si>
  <si>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</si>
  <si>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</si>
  <si>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</si>
  <si>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</si>
  <si>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</si>
  <si>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</si>
  <si>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</si>
  <si>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</si>
  <si>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</si>
  <si>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</si>
  <si>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</si>
  <si>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</si>
  <si>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</si>
  <si>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</si>
  <si>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</si>
  <si>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</si>
  <si>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</si>
  <si>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</si>
  <si>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</si>
  <si>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</si>
  <si>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</si>
  <si>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</si>
  <si>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</si>
  <si>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</si>
  <si>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</si>
  <si>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</si>
  <si>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</si>
  <si>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</si>
  <si>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</si>
  <si>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</si>
  <si>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</si>
  <si>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</si>
  <si>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</si>
  <si>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</si>
  <si>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</si>
  <si>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</si>
  <si>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</si>
  <si>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</si>
  <si>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</si>
  <si>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</si>
  <si>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</si>
  <si>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</si>
  <si>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</si>
  <si>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</si>
  <si>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</si>
  <si>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</si>
  <si>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</si>
  <si>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</si>
  <si>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</si>
  <si>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</si>
  <si>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</si>
  <si>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</si>
  <si>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</si>
  <si>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</si>
  <si>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</si>
  <si>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</si>
  <si>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</si>
  <si>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</si>
  <si>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</si>
  <si>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</si>
  <si>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</si>
  <si>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</si>
  <si>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</si>
  <si>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</si>
  <si>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</si>
  <si>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</si>
  <si>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</si>
  <si>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</si>
  <si>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</si>
  <si>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</si>
  <si>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</si>
  <si>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</si>
  <si>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</si>
  <si>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</si>
  <si>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</si>
  <si>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</si>
  <si>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</si>
  <si>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</si>
  <si>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</si>
  <si>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</si>
  <si>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</si>
  <si>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</si>
  <si>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</si>
  <si>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</si>
  <si>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</si>
  <si>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</si>
  <si>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</si>
  <si>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</si>
  <si>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</si>
  <si>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</si>
  <si>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</si>
  <si>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</si>
  <si>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</si>
  <si>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</si>
  <si>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</si>
  <si>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</si>
  <si>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</si>
  <si>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</si>
  <si>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</si>
  <si>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</si>
  <si>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</si>
  <si>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</si>
  <si>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</si>
  <si>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</si>
  <si>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</si>
  <si>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</si>
  <si>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</si>
  <si>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</si>
  <si>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</si>
  <si>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</si>
  <si>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</si>
  <si>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</si>
  <si>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</si>
  <si>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</si>
  <si>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</si>
  <si>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</si>
  <si>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</si>
  <si>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</si>
  <si>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</si>
  <si>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</si>
  <si>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</si>
  <si>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</si>
  <si>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</si>
  <si>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</si>
  <si>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</si>
  <si>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</si>
  <si>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</si>
  <si>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</si>
  <si>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</si>
  <si>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</si>
  <si>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</si>
  <si>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</si>
  <si>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</si>
  <si>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</si>
  <si>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</si>
  <si>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</si>
  <si>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</si>
  <si>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</si>
  <si>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</si>
  <si>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</si>
  <si>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</si>
  <si>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</si>
  <si>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</si>
  <si>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</si>
  <si>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</si>
  <si>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</si>
  <si>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</si>
  <si>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</si>
  <si>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</si>
  <si>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</si>
  <si>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</si>
  <si>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</si>
  <si>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</si>
  <si>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</si>
  <si>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</si>
  <si>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</si>
  <si>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</si>
  <si>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</si>
  <si>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</si>
  <si>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</si>
  <si>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</si>
  <si>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</si>
  <si>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</si>
  <si>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</si>
  <si>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</si>
  <si>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</si>
  <si>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</si>
  <si>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</si>
  <si>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</si>
  <si>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</si>
  <si>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</si>
  <si>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</si>
  <si>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</si>
  <si>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</si>
  <si>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</si>
  <si>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</si>
  <si>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</si>
  <si>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</si>
  <si>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</si>
  <si>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</si>
  <si>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</si>
  <si>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</si>
  <si>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</si>
  <si>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</si>
  <si>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</si>
  <si>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</si>
  <si>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</si>
  <si>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</si>
  <si>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</si>
  <si>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</si>
  <si>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</si>
  <si>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</si>
  <si>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</si>
  <si>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</si>
  <si>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</si>
  <si>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</si>
  <si>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</si>
  <si>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</si>
  <si>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</si>
  <si>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</si>
  <si>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</si>
  <si>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</si>
  <si>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</si>
  <si>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</si>
  <si>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</si>
  <si>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</si>
  <si>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</si>
  <si>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</si>
  <si>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</si>
  <si>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</si>
  <si>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</si>
  <si>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</si>
  <si>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</si>
  <si>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</si>
  <si>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</si>
  <si>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</si>
  <si>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</si>
  <si>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</si>
  <si>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</si>
  <si>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</si>
  <si>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</si>
  <si>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</si>
  <si>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</si>
  <si>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</si>
  <si>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</si>
  <si>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</si>
  <si>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</si>
  <si>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</si>
  <si>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</si>
  <si>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</si>
  <si>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</si>
  <si>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</si>
  <si>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</si>
  <si>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</si>
  <si>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</si>
  <si>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</si>
  <si>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</si>
  <si>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</si>
  <si>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</si>
  <si>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</si>
  <si>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</si>
  <si>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</si>
  <si>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</si>
  <si>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</si>
  <si>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</si>
  <si>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</si>
  <si>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</si>
  <si>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</si>
  <si>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</si>
  <si>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</si>
  <si>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</si>
  <si>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</si>
  <si>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</si>
  <si>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</si>
  <si>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</si>
  <si>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</si>
  <si>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</si>
  <si>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</si>
  <si>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</si>
  <si>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</si>
  <si>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</si>
  <si>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</si>
  <si>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</si>
  <si>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</si>
  <si>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</si>
  <si>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</si>
  <si>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</si>
  <si>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</si>
  <si>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</si>
  <si>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</si>
  <si>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</si>
  <si>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</si>
  <si>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</si>
  <si>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</si>
  <si>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</si>
  <si>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</si>
  <si>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</si>
  <si>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</si>
  <si>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</si>
  <si>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</si>
  <si>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</si>
  <si>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</si>
  <si>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</si>
  <si>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</si>
  <si>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</si>
  <si>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</si>
  <si>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</si>
  <si>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</si>
  <si>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</si>
  <si>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</si>
  <si>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</si>
  <si>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</si>
  <si>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</si>
  <si>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</si>
  <si>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</si>
  <si>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</si>
  <si>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</si>
  <si>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</si>
  <si>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</si>
  <si>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</si>
  <si>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</si>
  <si>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</si>
  <si>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</si>
  <si>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</si>
  <si>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</si>
  <si>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</si>
  <si>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</si>
  <si>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</si>
  <si>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</si>
  <si>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</si>
  <si>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</si>
  <si>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</si>
  <si>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</si>
  <si>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</si>
  <si>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</si>
  <si>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</si>
  <si>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</si>
  <si>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</si>
  <si>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</si>
  <si>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</si>
  <si>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</si>
  <si>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</si>
  <si>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</si>
  <si>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</si>
  <si>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</si>
  <si>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</si>
  <si>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</si>
  <si>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</si>
  <si>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</si>
  <si>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</si>
  <si>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</si>
  <si>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</si>
  <si>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</si>
  <si>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</si>
  <si>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</si>
  <si>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</si>
  <si>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</si>
  <si>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</si>
  <si>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</si>
  <si>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</si>
  <si>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</si>
  <si>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</si>
  <si>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</si>
  <si>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</si>
  <si>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</si>
  <si>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</si>
  <si>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</si>
  <si>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</si>
  <si>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</si>
  <si>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</si>
  <si>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</si>
  <si>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</si>
  <si>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</si>
  <si>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</si>
  <si>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</si>
  <si>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</si>
  <si>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</si>
  <si>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</si>
  <si>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</si>
  <si>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</si>
  <si>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</si>
  <si>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</si>
  <si>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</si>
  <si>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</si>
  <si>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</si>
  <si>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</si>
  <si>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</si>
  <si>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</si>
  <si>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</si>
  <si>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</si>
  <si>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</si>
  <si>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</si>
  <si>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</si>
  <si>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</si>
  <si>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</si>
  <si>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</si>
  <si>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</si>
  <si>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</si>
  <si>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</si>
  <si>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</si>
  <si>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</si>
  <si>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</si>
  <si>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</si>
  <si>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</si>
  <si>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</si>
  <si>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</si>
  <si>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</si>
  <si>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</si>
  <si>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</si>
  <si>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</si>
  <si>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</si>
  <si>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</si>
  <si>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</si>
  <si>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</si>
  <si>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</si>
  <si>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</si>
  <si>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</si>
  <si>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</si>
  <si>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</si>
  <si>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</si>
  <si>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</si>
  <si>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</si>
  <si>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</si>
  <si>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</si>
  <si>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</si>
  <si>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</si>
  <si>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</si>
  <si>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</si>
  <si>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</si>
  <si>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</si>
  <si>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</si>
  <si>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</si>
  <si>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</si>
  <si>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</si>
  <si>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</si>
  <si>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</si>
  <si>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</si>
  <si>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</si>
  <si>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</si>
  <si>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</si>
  <si>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</si>
  <si>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</si>
  <si>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</si>
  <si>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</si>
  <si>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</si>
  <si>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</si>
  <si>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</si>
  <si>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</si>
  <si>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</si>
  <si>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</si>
  <si>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</si>
  <si>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</si>
  <si>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</si>
  <si>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</si>
  <si>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</si>
  <si>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</si>
  <si>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</si>
  <si>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</si>
  <si>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</si>
  <si>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</si>
  <si>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</si>
  <si>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</si>
  <si>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</si>
  <si>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</si>
  <si>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</si>
  <si>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</si>
  <si>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</si>
  <si>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</si>
  <si>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</si>
  <si>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</si>
  <si>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</si>
  <si>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</si>
  <si>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</si>
  <si>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</si>
  <si>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</si>
  <si>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</si>
  <si>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</si>
  <si>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</si>
  <si>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</si>
  <si>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</si>
  <si>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</si>
  <si>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</si>
  <si>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</si>
  <si>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</si>
  <si>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</si>
  <si>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</si>
  <si>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</si>
  <si>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</si>
  <si>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</si>
  <si>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</si>
  <si>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</si>
  <si>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</si>
  <si>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</si>
  <si>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</si>
  <si>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</si>
  <si>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</si>
  <si>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</si>
  <si>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</si>
  <si>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</si>
  <si>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</si>
  <si>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</si>
  <si>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</si>
  <si>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</si>
  <si>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</si>
  <si>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</si>
  <si>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</si>
  <si>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</si>
  <si>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</si>
  <si>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</si>
  <si>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</si>
  <si>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</si>
  <si>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</si>
  <si>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</si>
  <si>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</si>
  <si>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</si>
  <si>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</si>
  <si>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</si>
  <si>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</si>
  <si>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</si>
  <si>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</si>
  <si>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</si>
  <si>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</si>
  <si>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</si>
  <si>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</si>
  <si>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</si>
  <si>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</si>
  <si>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</si>
  <si>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</si>
  <si>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</si>
  <si>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</si>
  <si>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</si>
  <si>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</si>
  <si>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</si>
  <si>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</si>
  <si>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</si>
  <si>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</si>
  <si>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</si>
  <si>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</si>
  <si>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</si>
  <si>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</si>
  <si>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</si>
  <si>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</si>
  <si>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</si>
  <si>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</si>
  <si>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</si>
  <si>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</si>
  <si>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</si>
  <si>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</si>
  <si>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</si>
  <si>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</si>
  <si>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</si>
  <si>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</si>
  <si>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</si>
  <si>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</si>
  <si>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</si>
  <si>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</si>
  <si>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</si>
  <si>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</si>
  <si>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</si>
  <si>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</si>
  <si>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</si>
  <si>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</si>
  <si>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</si>
  <si>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</si>
  <si>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</si>
  <si>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</si>
  <si>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</si>
  <si>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</si>
  <si>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</si>
  <si>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</si>
  <si>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</si>
  <si>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</si>
  <si>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</si>
  <si>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</si>
  <si>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</si>
  <si>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</si>
  <si>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</si>
  <si>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</si>
  <si>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</si>
  <si>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</si>
  <si>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</si>
  <si>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</si>
  <si>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</si>
  <si>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</si>
  <si>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</si>
  <si>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</si>
  <si>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</si>
  <si>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</si>
  <si>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</si>
  <si>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</si>
  <si>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</si>
  <si>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</si>
  <si>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</si>
  <si>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</si>
  <si>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</si>
  <si>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</si>
  <si>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</si>
  <si>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</si>
  <si>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</si>
  <si>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</si>
  <si>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</si>
  <si>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</si>
  <si>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</si>
  <si>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</si>
  <si>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</si>
  <si>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</si>
  <si>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</si>
  <si>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</si>
  <si>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</si>
  <si>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</si>
  <si>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</si>
  <si>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</si>
  <si>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</si>
  <si>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</si>
  <si>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</si>
  <si>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</si>
  <si>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</si>
  <si>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</si>
  <si>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</si>
  <si>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</si>
  <si>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</si>
  <si>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</si>
  <si>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</si>
  <si>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</si>
  <si>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</si>
  <si>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</si>
  <si>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</si>
  <si>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</si>
  <si>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</si>
  <si>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</si>
  <si>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</si>
  <si>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</si>
  <si>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</si>
  <si>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</si>
  <si>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</si>
  <si>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</si>
  <si>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</si>
  <si>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</si>
  <si>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</si>
  <si>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</si>
  <si>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</si>
  <si>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</si>
  <si>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</si>
  <si>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</si>
  <si>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</si>
  <si>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</si>
  <si>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</si>
  <si>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</si>
  <si>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</si>
  <si>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</si>
  <si>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</si>
  <si>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</si>
  <si>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</si>
  <si>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</si>
  <si>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</si>
  <si>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</si>
  <si>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</si>
  <si>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</si>
  <si>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</si>
  <si>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</si>
  <si>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</si>
  <si>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</si>
  <si>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</si>
  <si>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</si>
  <si>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</si>
  <si>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</si>
  <si>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</si>
  <si>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</si>
  <si>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</si>
  <si>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</si>
  <si>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</si>
  <si>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</si>
  <si>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</si>
  <si>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</si>
  <si>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</si>
  <si>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</si>
  <si>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</si>
  <si>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</si>
  <si>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</si>
  <si>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</si>
  <si>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</si>
  <si>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</si>
  <si>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</si>
  <si>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</si>
  <si>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</si>
  <si>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</si>
  <si>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</si>
  <si>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</si>
  <si>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</si>
  <si>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</si>
  <si>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</si>
  <si>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</si>
  <si>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</si>
  <si>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</si>
  <si>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</si>
  <si>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</si>
  <si>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</si>
  <si>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</si>
  <si>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</si>
  <si>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</si>
  <si>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</si>
  <si>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</si>
  <si>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</si>
  <si>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</si>
  <si>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</si>
  <si>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</si>
  <si>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</si>
  <si>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</si>
  <si>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</si>
  <si>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</si>
  <si>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</si>
  <si>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</si>
  <si>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</si>
  <si>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</si>
  <si>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</si>
  <si>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</si>
  <si>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</si>
  <si>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</si>
  <si>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</si>
  <si>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</si>
  <si>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</si>
  <si>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</si>
  <si>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</si>
  <si>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</si>
  <si>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</si>
  <si>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</si>
  <si>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</si>
  <si>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</si>
  <si>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</si>
  <si>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</si>
  <si>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</si>
  <si>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</si>
  <si>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</si>
  <si>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</si>
  <si>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</si>
  <si>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</si>
  <si>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</si>
  <si>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</si>
  <si>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</si>
  <si>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</si>
  <si>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</si>
  <si>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</si>
  <si>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</si>
  <si>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</si>
  <si>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</si>
  <si>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</si>
  <si>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</si>
  <si>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</si>
  <si>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</si>
  <si>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</si>
  <si>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</si>
  <si>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</si>
  <si>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</si>
  <si>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</si>
  <si>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</si>
  <si>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</si>
  <si>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</si>
  <si>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</si>
  <si>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</si>
  <si>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</si>
  <si>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</si>
  <si>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</si>
  <si>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</si>
  <si>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</si>
  <si>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</si>
  <si>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</si>
  <si>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</si>
  <si>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</si>
  <si>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</si>
  <si>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</si>
  <si>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</si>
  <si>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</si>
  <si>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</si>
  <si>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</si>
  <si>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</si>
  <si>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</si>
  <si>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</si>
  <si>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</si>
  <si>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</si>
  <si>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</si>
  <si>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</si>
  <si>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</si>
  <si>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</si>
  <si>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</si>
  <si>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</si>
  <si>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</si>
  <si>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</si>
  <si>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</si>
  <si>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</si>
  <si>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</si>
  <si>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</si>
  <si>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</si>
  <si>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</si>
  <si>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</si>
  <si>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</si>
  <si>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</si>
  <si>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</si>
  <si>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</si>
  <si>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</si>
  <si>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</si>
  <si>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</si>
  <si>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</si>
  <si>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</si>
  <si>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</si>
  <si>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</si>
  <si>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</si>
  <si>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</si>
  <si>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</si>
  <si>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</si>
  <si>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</si>
  <si>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</si>
  <si>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</si>
  <si>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</si>
  <si>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</si>
  <si>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</si>
  <si>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</si>
  <si>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</si>
  <si>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</si>
  <si>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</si>
  <si>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</si>
  <si>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</si>
  <si>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</si>
  <si>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</si>
  <si>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</si>
  <si>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</si>
  <si>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</si>
  <si>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</si>
  <si>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</si>
  <si>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</si>
  <si>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</si>
  <si>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</si>
  <si>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</si>
  <si>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</si>
  <si>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</si>
  <si>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</si>
  <si>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</si>
  <si>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</si>
  <si>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</si>
  <si>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</si>
  <si>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</si>
  <si>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</si>
  <si>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</si>
  <si>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</si>
  <si>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</si>
  <si>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</si>
  <si>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</si>
  <si>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</si>
  <si>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</si>
  <si>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</si>
  <si>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</si>
  <si>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</si>
  <si>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</si>
  <si>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</si>
  <si>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</si>
  <si>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</si>
  <si>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</si>
  <si>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</si>
  <si>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</si>
  <si>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</si>
  <si>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</si>
  <si>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</si>
  <si>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</si>
  <si>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</si>
  <si>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</si>
  <si>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</si>
  <si>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</si>
  <si>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</si>
  <si>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</si>
  <si>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</si>
  <si>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</si>
  <si>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</si>
  <si>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</si>
  <si>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</si>
  <si>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</si>
  <si>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</si>
  <si>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</si>
  <si>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</si>
  <si>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</si>
  <si>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</si>
  <si>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</si>
  <si>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</si>
  <si>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</si>
  <si>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</si>
  <si>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</si>
  <si>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</si>
  <si>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</si>
  <si>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</si>
  <si>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</si>
  <si>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</si>
  <si>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</si>
  <si>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</si>
  <si>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</si>
  <si>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</si>
  <si>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</si>
  <si>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</si>
  <si>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</si>
  <si>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</si>
  <si>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</si>
  <si>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</si>
  <si>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</si>
  <si>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</si>
  <si>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</si>
  <si>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</si>
  <si>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</si>
  <si>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</si>
  <si>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</si>
  <si>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</si>
  <si>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</si>
  <si>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</si>
  <si>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</si>
  <si>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</si>
  <si>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</si>
  <si>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</si>
  <si>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</si>
  <si>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</si>
  <si>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</si>
  <si>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</si>
  <si>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</si>
  <si>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</si>
  <si>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</si>
  <si>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</si>
  <si>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</si>
  <si>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</si>
  <si>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</si>
  <si>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</si>
  <si>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</si>
  <si>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</si>
  <si>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</si>
  <si>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</si>
  <si>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</si>
  <si>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</si>
  <si>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</si>
  <si>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</si>
  <si>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</si>
  <si>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</si>
  <si>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</si>
  <si>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</si>
  <si>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</si>
  <si>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</si>
  <si>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</si>
  <si>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</si>
  <si>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</si>
  <si>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</si>
  <si>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</si>
  <si>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</si>
  <si>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</si>
  <si>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</si>
  <si>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</si>
  <si>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</si>
  <si>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</si>
  <si>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</si>
  <si>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</si>
  <si>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</si>
  <si>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</si>
  <si>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</si>
  <si>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</si>
  <si>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</si>
  <si>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</si>
  <si>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</si>
  <si>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</si>
  <si>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</si>
  <si>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</si>
  <si>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</si>
  <si>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</si>
  <si>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</si>
  <si>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</si>
  <si>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</si>
  <si>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</si>
  <si>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</si>
  <si>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</si>
  <si>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</si>
  <si>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</si>
  <si>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</si>
  <si>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</si>
  <si>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</si>
  <si>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</si>
  <si>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</si>
  <si>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</si>
  <si>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</si>
  <si>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</si>
  <si>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</si>
  <si>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</si>
  <si>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</si>
  <si>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</si>
  <si>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</si>
  <si>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</si>
  <si>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</si>
  <si>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</si>
  <si>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</si>
  <si>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</si>
  <si>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</si>
  <si>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</si>
  <si>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</si>
  <si>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</si>
  <si>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</si>
  <si>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</si>
  <si>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</si>
  <si>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</si>
  <si>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</si>
  <si>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</si>
  <si>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</si>
  <si>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</si>
  <si>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</si>
  <si>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</si>
  <si>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</si>
  <si>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</si>
  <si>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</si>
  <si>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</si>
  <si>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</si>
  <si>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</si>
  <si>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</si>
  <si>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</si>
  <si>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</si>
  <si>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</si>
  <si>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</si>
  <si>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</si>
  <si>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</si>
  <si>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</si>
  <si>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</si>
  <si>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</si>
  <si>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</si>
  <si>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</si>
  <si>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</si>
  <si>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</si>
  <si>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</si>
  <si>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</si>
  <si>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</si>
  <si>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</si>
  <si>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</si>
  <si>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</si>
  <si>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</si>
  <si>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</si>
  <si>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</si>
  <si>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</si>
  <si>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</si>
  <si>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</si>
  <si>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</si>
  <si>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</si>
  <si>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</si>
  <si>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</si>
  <si>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</si>
  <si>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</si>
  <si>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</si>
  <si>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</si>
  <si>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</si>
  <si>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</si>
  <si>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</si>
  <si>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</si>
  <si>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</si>
  <si>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</si>
  <si>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</si>
  <si>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</si>
  <si>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</si>
  <si>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</si>
  <si>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</si>
  <si>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</si>
  <si>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</si>
  <si>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</si>
  <si>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</si>
  <si>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</si>
  <si>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</si>
  <si>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</si>
  <si>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</si>
  <si>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</si>
  <si>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</si>
  <si>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</si>
  <si>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</si>
  <si>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</si>
  <si>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</si>
  <si>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</si>
  <si>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</si>
  <si>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</si>
  <si>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</si>
  <si>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</si>
  <si>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</si>
  <si>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</si>
  <si>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</si>
  <si>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</si>
  <si>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</si>
  <si>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</si>
  <si>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</si>
  <si>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</si>
  <si>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</si>
  <si>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</si>
  <si>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</si>
  <si>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</si>
  <si>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</si>
  <si>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</si>
  <si>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</si>
  <si>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</si>
  <si>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</si>
  <si>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</si>
  <si>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</si>
  <si>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</si>
  <si>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</si>
  <si>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</si>
  <si>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</si>
  <si>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</si>
  <si>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</si>
  <si>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</si>
  <si>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</si>
  <si>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</si>
  <si>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</si>
  <si>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</si>
  <si>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</si>
  <si>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</si>
  <si>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</si>
  <si>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</si>
  <si>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</si>
  <si>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</si>
  <si>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</si>
  <si>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</si>
  <si>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</si>
  <si>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</si>
  <si>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</si>
  <si>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</si>
  <si>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</si>
  <si>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</si>
  <si>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</si>
  <si>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</si>
  <si>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</si>
  <si>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</si>
  <si>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</si>
  <si>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</si>
  <si>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</si>
  <si>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</si>
  <si>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</si>
  <si>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</si>
  <si>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</si>
  <si>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</si>
  <si>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</si>
  <si>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</si>
  <si>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</si>
  <si>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</si>
  <si>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</si>
  <si>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</si>
  <si>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</si>
  <si>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</si>
  <si>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</si>
  <si>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</si>
  <si>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</si>
  <si>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</si>
  <si>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</si>
  <si>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</si>
  <si>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</si>
  <si>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</si>
  <si>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</si>
  <si>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</si>
  <si>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</si>
  <si>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</si>
  <si>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</si>
  <si>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</si>
  <si>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</si>
  <si>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</si>
  <si>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</si>
  <si>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</si>
  <si>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</si>
  <si>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</si>
  <si>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</si>
  <si>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</si>
  <si>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</si>
  <si>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</si>
  <si>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</si>
  <si>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</si>
  <si>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</si>
  <si>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</si>
  <si>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</si>
  <si>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</si>
  <si>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</si>
  <si>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</si>
  <si>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</si>
  <si>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</si>
  <si>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</si>
  <si>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</si>
  <si>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</si>
  <si>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</si>
  <si>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</si>
  <si>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</si>
  <si>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</si>
  <si>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</si>
  <si>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</si>
  <si>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</si>
  <si>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</si>
  <si>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</si>
  <si>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</si>
  <si>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</si>
  <si>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</si>
  <si>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</si>
  <si>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</si>
  <si>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</si>
  <si>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</si>
  <si>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</si>
  <si>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</si>
  <si>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</si>
  <si>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</si>
  <si>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</si>
  <si>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</si>
  <si>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</si>
  <si>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</si>
  <si>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</si>
  <si>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</si>
  <si>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</si>
  <si>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</si>
  <si>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</si>
  <si>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</si>
  <si>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</si>
  <si>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</si>
  <si>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</si>
  <si>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</si>
  <si>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</si>
  <si>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</si>
  <si>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</si>
  <si>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</si>
  <si>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</si>
  <si>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</si>
  <si>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</si>
  <si>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</si>
  <si>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</si>
  <si>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</si>
  <si>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</si>
  <si>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</si>
  <si>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</si>
  <si>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</si>
  <si>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</si>
  <si>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</si>
  <si>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</si>
  <si>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</si>
  <si>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</si>
  <si>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</si>
  <si>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</si>
  <si>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</si>
  <si>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</si>
  <si>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</si>
  <si>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</si>
  <si>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</si>
  <si>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</si>
  <si>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</si>
  <si>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</si>
  <si>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</si>
  <si>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</si>
  <si>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</si>
  <si>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</si>
  <si>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</si>
  <si>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</si>
  <si>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</si>
  <si>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</si>
  <si>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</si>
  <si>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</si>
  <si>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</si>
  <si>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</si>
  <si>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</si>
  <si>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</si>
  <si>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</si>
  <si>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</si>
  <si>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</si>
  <si>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</si>
  <si>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</si>
  <si>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</si>
  <si>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</si>
  <si>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</si>
  <si>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</si>
  <si>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</si>
  <si>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</si>
  <si>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</si>
  <si>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</si>
  <si>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</si>
  <si>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</si>
  <si>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</si>
  <si>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</si>
  <si>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</si>
  <si>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</si>
  <si>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</si>
  <si>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</si>
  <si>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</si>
  <si>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</si>
  <si>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</si>
  <si>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</si>
  <si>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</si>
  <si>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</si>
  <si>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</si>
  <si>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</si>
  <si>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</si>
  <si>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</si>
  <si>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</si>
  <si>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</si>
  <si>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</si>
  <si>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</si>
  <si>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</si>
  <si>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</si>
  <si>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</si>
  <si>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</si>
  <si>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</si>
  <si>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</si>
  <si>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</si>
  <si>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</si>
  <si>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</si>
  <si>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</si>
  <si>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</si>
  <si>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</si>
  <si>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</si>
  <si>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</si>
  <si>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</si>
  <si>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</si>
  <si>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</si>
  <si>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</si>
  <si>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</si>
  <si>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</si>
  <si>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</si>
  <si>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</si>
  <si>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</si>
  <si>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</si>
  <si>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</si>
  <si>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</si>
  <si>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</si>
  <si>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</si>
  <si>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</si>
  <si>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</si>
  <si>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</si>
  <si>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</si>
  <si>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</si>
  <si>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</si>
  <si>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</si>
  <si>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</si>
  <si>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</si>
  <si>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</si>
  <si>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</si>
  <si>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</si>
  <si>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</si>
  <si>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</si>
  <si>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</si>
  <si>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</si>
  <si>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</si>
  <si>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</si>
  <si>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</si>
  <si>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</si>
  <si>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</si>
  <si>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</si>
  <si>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</si>
  <si>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</si>
  <si>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</si>
  <si>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</si>
  <si>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</si>
  <si>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</si>
  <si>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</si>
  <si>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</si>
  <si>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</si>
  <si>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</si>
  <si>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</si>
  <si>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</si>
  <si>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</si>
  <si>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</si>
  <si>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</si>
  <si>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</si>
  <si>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</si>
  <si>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</si>
  <si>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</si>
  <si>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</si>
  <si>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</si>
  <si>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</si>
  <si>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</si>
  <si>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</si>
  <si>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</si>
  <si>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</si>
  <si>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</si>
  <si>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</si>
  <si>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</si>
  <si>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</si>
  <si>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</si>
  <si>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</si>
  <si>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</si>
  <si>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</si>
  <si>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</si>
  <si>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</si>
  <si>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</si>
  <si>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</si>
  <si>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</si>
  <si>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</si>
  <si>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</si>
  <si>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</si>
  <si>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</si>
  <si>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</si>
  <si>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</si>
  <si>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</si>
  <si>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</si>
  <si>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</si>
  <si>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</si>
  <si>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</si>
  <si>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</si>
  <si>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</si>
  <si>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</si>
  <si>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</si>
  <si>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</si>
  <si>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</si>
  <si>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</si>
  <si>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</si>
  <si>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</si>
  <si>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</si>
  <si>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</si>
  <si>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</si>
  <si>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</si>
  <si>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</si>
  <si>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</si>
  <si>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</si>
  <si>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</si>
  <si>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</si>
  <si>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</si>
  <si>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</si>
  <si>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</si>
  <si>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</si>
  <si>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</si>
  <si>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</si>
  <si>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</si>
  <si>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</si>
  <si>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</si>
  <si>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</si>
  <si>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</si>
  <si>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</si>
  <si>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</si>
  <si>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</si>
  <si>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</si>
  <si>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</si>
  <si>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</si>
  <si>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</si>
  <si>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</si>
  <si>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</si>
  <si>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</si>
  <si>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</si>
  <si>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</si>
  <si>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</si>
  <si>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</si>
  <si>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</si>
  <si>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</si>
  <si>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</si>
  <si>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</si>
  <si>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</si>
  <si>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</si>
  <si>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</si>
  <si>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</si>
  <si>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</si>
  <si>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</si>
  <si>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</si>
  <si>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</si>
  <si>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</si>
  <si>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</si>
  <si>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</si>
  <si>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</si>
  <si>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</si>
  <si>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</si>
  <si>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</si>
  <si>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</si>
  <si>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</si>
  <si>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</si>
  <si>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</si>
  <si>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</si>
  <si>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</si>
  <si>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</si>
  <si>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</si>
  <si>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</si>
  <si>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</si>
  <si>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</si>
  <si>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</si>
  <si>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</si>
  <si>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</si>
  <si>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</si>
  <si>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</si>
  <si>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</si>
  <si>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</si>
  <si>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</si>
  <si>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</si>
  <si>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</si>
  <si>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</si>
  <si>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</si>
  <si>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</si>
  <si>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</si>
  <si>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</si>
  <si>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</si>
  <si>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</si>
  <si>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</si>
  <si>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</si>
  <si>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</si>
  <si>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</si>
  <si>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</si>
  <si>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</si>
  <si>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</si>
  <si>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</si>
  <si>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</si>
  <si>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</si>
  <si>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</si>
  <si>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</si>
  <si>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</si>
  <si>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</si>
  <si>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</si>
  <si>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</si>
  <si>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</si>
  <si>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</si>
  <si>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</si>
  <si>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</si>
  <si>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</si>
  <si>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</si>
  <si>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</si>
  <si>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</si>
  <si>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</si>
  <si>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</si>
  <si>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</si>
  <si>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</si>
  <si>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</si>
  <si>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</si>
  <si>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</si>
  <si>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</si>
  <si>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</si>
  <si>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</si>
  <si>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</si>
  <si>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</si>
  <si>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</si>
  <si>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</si>
  <si>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</si>
  <si>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</si>
  <si>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</si>
  <si>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</si>
  <si>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</si>
  <si>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</si>
  <si>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</si>
  <si>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</si>
  <si>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</si>
  <si>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</si>
  <si>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</si>
  <si>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</si>
  <si>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</si>
  <si>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</si>
  <si>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</si>
  <si>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</si>
  <si>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</si>
  <si>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</si>
  <si>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</si>
  <si>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</si>
  <si>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</si>
  <si>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</si>
  <si>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</si>
  <si>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</si>
  <si>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</si>
  <si>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</si>
  <si>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</si>
  <si>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</si>
  <si>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</si>
  <si>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</si>
  <si>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</si>
  <si>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</si>
  <si>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</si>
  <si>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</si>
  <si>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</si>
  <si>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</si>
  <si>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</si>
  <si>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</si>
  <si>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</si>
  <si>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</si>
  <si>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</si>
  <si>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</si>
  <si>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</si>
  <si>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</si>
  <si>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</si>
  <si>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</si>
  <si>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</si>
  <si>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</si>
  <si>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</si>
  <si>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</si>
  <si>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</si>
  <si>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</si>
  <si>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</si>
  <si>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</si>
  <si>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</si>
  <si>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</si>
  <si>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</si>
  <si>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</si>
  <si>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</si>
  <si>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</si>
  <si>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</si>
  <si>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</si>
  <si>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</si>
  <si>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</si>
  <si>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</si>
  <si>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</si>
  <si>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</si>
  <si>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</si>
  <si>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</si>
  <si>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</si>
  <si>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</si>
  <si>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</si>
  <si>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</si>
  <si>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</si>
  <si>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</si>
  <si>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</si>
  <si>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</si>
  <si>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</si>
  <si>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</si>
  <si>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</si>
  <si>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</si>
  <si>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</si>
  <si>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</si>
  <si>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</si>
  <si>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</si>
  <si>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</si>
  <si>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</si>
  <si>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</si>
  <si>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</si>
  <si>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</si>
  <si>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</si>
  <si>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</si>
  <si>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</si>
  <si>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</si>
  <si>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</si>
  <si>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</si>
  <si>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</si>
  <si>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</si>
  <si>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</si>
  <si>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</si>
  <si>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</si>
  <si>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</si>
  <si>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</si>
  <si>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</si>
  <si>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</si>
  <si>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</si>
  <si>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</si>
  <si>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</si>
  <si>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</si>
  <si>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</si>
  <si>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</si>
  <si>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</si>
  <si>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</si>
  <si>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</si>
  <si>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</si>
  <si>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</si>
  <si>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</si>
  <si>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</si>
  <si>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</si>
  <si>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</si>
  <si>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</si>
  <si>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</si>
  <si>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</si>
  <si>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</si>
  <si>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</si>
  <si>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</si>
  <si>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</si>
  <si>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</si>
  <si>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</si>
  <si>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</si>
  <si>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</si>
  <si>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</si>
  <si>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</si>
  <si>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</si>
  <si>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</si>
  <si>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</si>
  <si>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</si>
  <si>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</si>
  <si>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</si>
  <si>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</si>
  <si>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</si>
  <si>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</si>
  <si>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</si>
  <si>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</si>
  <si>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</si>
  <si>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</si>
  <si>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</si>
  <si>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</si>
  <si>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</si>
  <si>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</si>
  <si>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</si>
  <si>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</si>
  <si>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</si>
  <si>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</si>
  <si>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</si>
  <si>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</si>
  <si>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</si>
  <si>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</si>
  <si>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</si>
  <si>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</si>
  <si>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</si>
  <si>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</si>
  <si>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</si>
  <si>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</si>
  <si>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</si>
  <si>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</si>
  <si>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</si>
  <si>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</si>
  <si>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</si>
  <si>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</si>
  <si>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</si>
  <si>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</si>
  <si>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</si>
  <si>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</si>
  <si>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</si>
  <si>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</si>
  <si>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</si>
  <si>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</si>
  <si>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</si>
  <si>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</si>
  <si>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</si>
  <si>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</si>
  <si>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</si>
  <si>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</si>
  <si>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</si>
  <si>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</si>
  <si>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</si>
  <si>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</si>
  <si>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</si>
  <si>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</si>
  <si>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</si>
  <si>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</si>
  <si>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</si>
  <si>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</si>
  <si>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</si>
  <si>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</si>
  <si>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</si>
  <si>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</si>
  <si>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</si>
  <si>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</si>
  <si>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</si>
  <si>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</si>
  <si>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</si>
  <si>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</si>
  <si>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</si>
  <si>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</si>
  <si>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</si>
  <si>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</si>
  <si>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</si>
  <si>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</si>
  <si>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</si>
  <si>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</si>
  <si>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</si>
  <si>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</si>
  <si>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</si>
  <si>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</si>
  <si>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</si>
  <si>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</si>
  <si>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</si>
  <si>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</si>
  <si>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</si>
  <si>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</si>
  <si>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</si>
  <si>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</si>
  <si>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</si>
  <si>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</si>
  <si>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</si>
  <si>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</si>
  <si>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</si>
  <si>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</si>
  <si>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</si>
  <si>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</si>
  <si>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</si>
  <si>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</si>
  <si>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</si>
  <si>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</si>
  <si>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</si>
  <si>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</si>
  <si>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</si>
  <si>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</si>
  <si>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</si>
  <si>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</si>
  <si>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</si>
  <si>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</si>
  <si>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</si>
  <si>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</si>
  <si>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</si>
  <si>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</si>
  <si>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</si>
  <si>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</si>
  <si>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</si>
  <si>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</si>
  <si>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</si>
  <si>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</si>
  <si>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</si>
  <si>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</si>
  <si>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</si>
  <si>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</si>
  <si>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</si>
  <si>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</si>
  <si>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</si>
  <si>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</si>
  <si>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</si>
  <si>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</si>
  <si>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</si>
  <si>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</si>
  <si>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</si>
  <si>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</si>
  <si>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</si>
  <si>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</si>
  <si>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</si>
  <si>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</si>
  <si>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</si>
  <si>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</si>
  <si>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</si>
  <si>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</si>
  <si>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</si>
  <si>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</si>
  <si>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</si>
  <si>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</si>
  <si>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</si>
  <si>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</si>
  <si>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</si>
  <si>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</si>
  <si>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</si>
  <si>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</si>
  <si>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</si>
  <si>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</si>
  <si>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</si>
  <si>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</si>
  <si>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</si>
  <si>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</si>
  <si>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</si>
  <si>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</si>
  <si>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</si>
  <si>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</si>
  <si>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</si>
  <si>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</si>
  <si>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</si>
  <si>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</si>
  <si>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</si>
  <si>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</si>
  <si>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</si>
  <si>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</si>
  <si>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</si>
  <si>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</si>
  <si>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</si>
  <si>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</si>
  <si>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</si>
  <si>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</si>
  <si>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</si>
  <si>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</si>
  <si>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</si>
  <si>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</si>
  <si>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</si>
  <si>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</si>
  <si>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</si>
  <si>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</si>
  <si>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</si>
  <si>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</si>
  <si>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</si>
  <si>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</si>
  <si>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</si>
  <si>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</si>
  <si>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</si>
  <si>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</si>
  <si>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</si>
  <si>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</si>
  <si>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</si>
  <si>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</si>
  <si>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</si>
  <si>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</si>
  <si>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</si>
  <si>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</si>
  <si>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</si>
  <si>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</si>
  <si>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</si>
  <si>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</si>
  <si>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</si>
  <si>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</si>
  <si>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</si>
  <si>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</si>
  <si>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</si>
  <si>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</si>
  <si>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</si>
  <si>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</si>
  <si>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</si>
  <si>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</si>
  <si>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</si>
  <si>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</si>
  <si>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</si>
  <si>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</si>
  <si>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</si>
  <si>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</si>
  <si>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</si>
  <si>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</si>
  <si>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</si>
  <si>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</si>
  <si>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</si>
  <si>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</si>
  <si>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</si>
  <si>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</si>
  <si>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</si>
  <si>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</si>
  <si>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</si>
  <si>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</si>
  <si>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</si>
  <si>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</si>
  <si>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</si>
  <si>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</si>
  <si>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</si>
  <si>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</si>
  <si>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</si>
  <si>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</si>
  <si>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</si>
  <si>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</si>
  <si>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</si>
  <si>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</si>
  <si>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</si>
  <si>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</si>
  <si>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</si>
  <si>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</si>
  <si>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</si>
  <si>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</si>
  <si>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</si>
  <si>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</si>
  <si>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</si>
  <si>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</si>
  <si>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</si>
  <si>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</si>
  <si>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</si>
  <si>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</si>
  <si>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</si>
  <si>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</si>
  <si>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</si>
  <si>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</si>
  <si>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</si>
  <si>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</si>
  <si>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</si>
  <si>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</si>
  <si>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</si>
  <si>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</si>
  <si>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</si>
  <si>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</si>
  <si>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</si>
  <si>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</si>
  <si>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</si>
  <si>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</si>
  <si>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</si>
  <si>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</si>
  <si>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</si>
  <si>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</si>
  <si>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</si>
  <si>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</si>
  <si>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</si>
  <si>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</si>
  <si>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</si>
  <si>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</si>
  <si>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</si>
  <si>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</si>
  <si>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</si>
  <si>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</si>
  <si>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</si>
  <si>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</si>
  <si>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</si>
  <si>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</si>
  <si>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</si>
  <si>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</si>
  <si>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</si>
  <si>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</si>
  <si>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</si>
  <si>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</si>
  <si>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</si>
  <si>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</si>
  <si>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</si>
  <si>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</si>
  <si>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</si>
  <si>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</si>
  <si>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</si>
  <si>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</si>
  <si>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</si>
  <si>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</si>
  <si>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</si>
  <si>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</si>
  <si>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</si>
  <si>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</si>
  <si>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</si>
  <si>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</si>
  <si>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</si>
  <si>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</si>
  <si>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</si>
  <si>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</si>
  <si>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</si>
  <si>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</si>
  <si>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</si>
  <si>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</si>
  <si>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</si>
  <si>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</si>
  <si>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</si>
  <si>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</si>
  <si>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</si>
  <si>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</si>
  <si>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</si>
  <si>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</si>
  <si>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</si>
  <si>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</si>
  <si>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</si>
  <si>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</si>
  <si>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</si>
  <si>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</si>
  <si>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</si>
  <si>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</si>
  <si>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</si>
  <si>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</si>
  <si>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</si>
  <si>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</si>
  <si>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</si>
  <si>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</si>
  <si>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</si>
  <si>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</si>
  <si>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</si>
  <si>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</si>
  <si>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</si>
  <si>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</si>
  <si>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</si>
  <si>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</si>
  <si>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</si>
  <si>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</si>
  <si>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</si>
  <si>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</si>
  <si>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</si>
  <si>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</si>
  <si>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</si>
  <si>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</si>
  <si>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</si>
  <si>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</si>
  <si>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</si>
  <si>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</si>
  <si>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</si>
  <si>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</si>
  <si>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</si>
  <si>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</si>
  <si>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</si>
  <si>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</si>
  <si>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</si>
  <si>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</si>
  <si>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</si>
  <si>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</si>
  <si>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</si>
  <si>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</si>
  <si>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</si>
  <si>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</si>
  <si>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</si>
  <si>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</si>
  <si>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</si>
  <si>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</si>
  <si>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</si>
  <si>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</si>
  <si>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</si>
  <si>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</si>
  <si>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</si>
  <si>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</si>
  <si>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</si>
  <si>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</si>
  <si>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</si>
  <si>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</si>
  <si>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</si>
  <si>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</si>
  <si>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</si>
  <si>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</si>
  <si>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</si>
  <si>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</si>
  <si>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</si>
  <si>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</si>
  <si>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</si>
  <si>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</si>
  <si>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</si>
  <si>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</si>
  <si>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</si>
  <si>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</si>
  <si>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</si>
  <si>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</si>
  <si>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</si>
  <si>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</si>
  <si>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</si>
  <si>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</si>
  <si>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</si>
  <si>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</si>
  <si>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</si>
  <si>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</si>
  <si>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</si>
  <si>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</si>
  <si>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</si>
  <si>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</si>
  <si>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</si>
  <si>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</si>
  <si>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</si>
  <si>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</si>
  <si>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</si>
  <si>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</si>
  <si>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</si>
  <si>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</si>
  <si>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</si>
  <si>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</si>
  <si>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</si>
  <si>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</si>
  <si>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</si>
  <si>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</si>
  <si>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</si>
  <si>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</si>
  <si>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</si>
  <si>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</si>
  <si>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</si>
  <si>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</si>
  <si>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</si>
  <si>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</si>
  <si>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</si>
  <si>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</si>
  <si>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</si>
  <si>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</si>
  <si>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</si>
  <si>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</si>
  <si>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</si>
  <si>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</si>
  <si>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</si>
  <si>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</si>
  <si>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</si>
  <si>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</si>
  <si>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</si>
  <si>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</si>
  <si>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</si>
  <si>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</si>
  <si>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</si>
  <si>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</si>
  <si>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</si>
  <si>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</si>
  <si>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</si>
  <si>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</si>
  <si>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</si>
  <si>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</si>
  <si>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</si>
  <si>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</si>
  <si>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</si>
  <si>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</si>
  <si>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</si>
  <si>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</si>
  <si>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</si>
  <si>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</si>
  <si>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</si>
  <si>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</si>
  <si>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</si>
  <si>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</si>
  <si>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</si>
  <si>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</si>
  <si>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</si>
  <si>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</si>
  <si>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</si>
  <si>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</si>
  <si>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</si>
  <si>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</si>
  <si>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</si>
  <si>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</si>
  <si>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</si>
  <si>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</si>
  <si>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</si>
  <si>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</si>
  <si>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</si>
  <si>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</si>
  <si>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</si>
  <si>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</si>
  <si>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</si>
  <si>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</si>
  <si>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</si>
  <si>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</si>
  <si>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</si>
  <si>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</si>
  <si>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</si>
  <si>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</si>
  <si>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</si>
  <si>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</si>
  <si>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</si>
  <si>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</si>
  <si>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</si>
  <si>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</si>
  <si>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</si>
  <si>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</si>
  <si>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</si>
  <si>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</si>
  <si>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</si>
  <si>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</si>
  <si>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</si>
  <si>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</si>
  <si>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</si>
  <si>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</si>
  <si>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</si>
  <si>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</si>
  <si>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</si>
  <si>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</si>
  <si>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</si>
  <si>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</si>
  <si>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</si>
  <si>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</si>
  <si>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</si>
  <si>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</si>
  <si>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</si>
  <si>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</si>
  <si>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</si>
  <si>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</si>
  <si>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</si>
  <si>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</si>
  <si>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</si>
  <si>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</si>
  <si>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</si>
  <si>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</si>
  <si>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</si>
  <si>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</si>
  <si>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</si>
  <si>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</si>
  <si>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</si>
  <si>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</si>
  <si>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</si>
  <si>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</si>
  <si>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</si>
  <si>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</si>
  <si>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</si>
  <si>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</si>
  <si>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</si>
  <si>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</si>
  <si>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</si>
  <si>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</si>
  <si>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</si>
  <si>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</si>
  <si>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</si>
  <si>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</si>
  <si>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</si>
  <si>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</si>
  <si>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</si>
  <si>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</si>
  <si>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</si>
  <si>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</si>
  <si>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</si>
  <si>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</si>
  <si>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</si>
  <si>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</si>
  <si>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</si>
  <si>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</si>
  <si>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</si>
  <si>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</si>
  <si>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</si>
  <si>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</si>
  <si>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</si>
  <si>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</si>
  <si>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</si>
  <si>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</si>
  <si>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</si>
  <si>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</si>
  <si>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</si>
  <si>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</si>
  <si>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</si>
  <si>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</si>
  <si>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</si>
  <si>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</si>
  <si>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</si>
  <si>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</si>
  <si>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</si>
  <si>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</si>
  <si>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</si>
  <si>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</si>
  <si>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</si>
  <si>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</si>
  <si>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</si>
  <si>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</si>
  <si>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</si>
  <si>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</si>
  <si>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</si>
  <si>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</si>
  <si>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</si>
  <si>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</si>
  <si>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</si>
  <si>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</si>
  <si>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</si>
  <si>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</si>
  <si>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</si>
  <si>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</si>
  <si>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</si>
  <si>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</si>
  <si>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</si>
  <si>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</si>
  <si>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</si>
  <si>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</si>
  <si>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</si>
  <si>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</si>
  <si>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</si>
  <si>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</si>
  <si>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</si>
  <si>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</si>
  <si>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</si>
  <si>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</si>
  <si>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</si>
  <si>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</si>
  <si>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</si>
  <si>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</si>
  <si>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</si>
  <si>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</si>
  <si>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</si>
  <si>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</si>
  <si>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</si>
  <si>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</si>
  <si>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</si>
  <si>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</si>
  <si>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</si>
  <si>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</si>
  <si>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</si>
  <si>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</si>
  <si>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</si>
  <si>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</si>
  <si>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</si>
  <si>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</si>
  <si>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</si>
  <si>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</si>
  <si>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</si>
  <si>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</si>
  <si>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</si>
  <si>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</si>
  <si>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</si>
  <si>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</si>
  <si>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</si>
  <si>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</si>
  <si>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</si>
  <si>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</si>
  <si>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</si>
  <si>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</si>
  <si>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</si>
  <si>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</si>
  <si>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</si>
  <si>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</si>
  <si>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</si>
  <si>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</si>
  <si>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</si>
  <si>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</si>
  <si>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</si>
  <si>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</si>
  <si>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</si>
  <si>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</si>
  <si>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</si>
  <si>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</si>
  <si>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</si>
  <si>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</si>
  <si>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</si>
  <si>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</si>
  <si>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</si>
  <si>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</si>
  <si>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</si>
  <si>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</si>
  <si>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</si>
  <si>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</si>
  <si>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</si>
  <si>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</si>
  <si>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</si>
  <si>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</si>
  <si>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</si>
  <si>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</si>
  <si>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</si>
  <si>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</si>
  <si>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</si>
  <si>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</si>
  <si>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</si>
  <si>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</si>
  <si>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</si>
  <si>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</si>
  <si>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</si>
  <si>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</si>
  <si>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</si>
  <si>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</si>
  <si>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</si>
  <si>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</si>
  <si>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</si>
  <si>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</si>
  <si>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</si>
  <si>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</si>
  <si>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</si>
  <si>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</si>
  <si>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</si>
  <si>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</si>
  <si>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</si>
  <si>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</si>
  <si>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</si>
  <si>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</si>
  <si>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</si>
  <si>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</si>
  <si>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</si>
  <si>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</si>
  <si>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</si>
  <si>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</si>
  <si>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</si>
  <si>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</si>
  <si>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</si>
  <si>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</si>
  <si>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</si>
  <si>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</si>
  <si>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</si>
  <si>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</si>
  <si>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</si>
  <si>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</si>
  <si>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</si>
  <si>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</si>
  <si>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</si>
  <si>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</si>
  <si>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</si>
  <si>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</si>
  <si>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</si>
  <si>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</si>
  <si>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</si>
  <si>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</si>
  <si>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</si>
  <si>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</si>
  <si>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</si>
  <si>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</si>
  <si>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</si>
  <si>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</si>
  <si>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</si>
  <si>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</si>
  <si>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</si>
  <si>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</si>
  <si>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</si>
  <si>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</si>
  <si>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</si>
  <si>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</si>
  <si>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</si>
  <si>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</si>
  <si>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</si>
  <si>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</si>
  <si>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</si>
  <si>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</si>
  <si>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</si>
  <si>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</si>
  <si>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</si>
  <si>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</si>
  <si>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</si>
  <si>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</si>
  <si>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</si>
  <si>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</si>
  <si>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</si>
  <si>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</si>
  <si>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</si>
  <si>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</si>
  <si>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</si>
  <si>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</si>
  <si>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</si>
  <si>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</si>
  <si>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</si>
  <si>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</si>
  <si>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</si>
  <si>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</si>
  <si>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</si>
  <si>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</si>
  <si>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</si>
  <si>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</si>
  <si>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</si>
  <si>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</si>
  <si>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</si>
  <si>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</si>
  <si>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</si>
  <si>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</si>
  <si>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</si>
  <si>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</si>
  <si>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</si>
  <si>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</si>
  <si>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</si>
  <si>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</si>
  <si>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</si>
  <si>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</si>
  <si>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</si>
  <si>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</si>
  <si>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</si>
  <si>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</si>
  <si>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</si>
  <si>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</si>
  <si>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</si>
  <si>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</si>
  <si>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</si>
  <si>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</si>
  <si>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</si>
  <si>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</si>
  <si>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</si>
  <si>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</si>
  <si>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</si>
  <si>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</si>
  <si>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</si>
  <si>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</si>
  <si>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</si>
  <si>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</si>
  <si>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</si>
  <si>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</si>
  <si>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</si>
  <si>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</si>
  <si>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</si>
  <si>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</si>
  <si>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</si>
  <si>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</si>
  <si>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</si>
  <si>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</si>
  <si>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</si>
  <si>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</si>
  <si>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</si>
  <si>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</si>
  <si>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</si>
  <si>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</si>
  <si>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</si>
  <si>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</si>
  <si>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</si>
  <si>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</si>
  <si>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</si>
  <si>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</si>
  <si>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</si>
  <si>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</si>
  <si>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</si>
  <si>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</si>
  <si>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</si>
  <si>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</si>
  <si>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</si>
  <si>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</si>
  <si>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</si>
  <si>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</si>
  <si>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</si>
  <si>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</si>
  <si>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</si>
  <si>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</si>
  <si>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</si>
  <si>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</si>
  <si>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</si>
  <si>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</si>
  <si>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</si>
  <si>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</si>
  <si>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</si>
  <si>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</si>
  <si>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</si>
  <si>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</si>
  <si>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</si>
  <si>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</si>
  <si>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</si>
  <si>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</si>
  <si>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</si>
  <si>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</si>
  <si>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</si>
  <si>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</si>
  <si>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</si>
  <si>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</si>
  <si>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</si>
  <si>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</si>
  <si>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</si>
  <si>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</si>
  <si>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</si>
  <si>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</si>
  <si>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</si>
  <si>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</si>
  <si>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</si>
  <si>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</si>
  <si>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</si>
  <si>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</si>
  <si>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</si>
  <si>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</si>
  <si>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</si>
  <si>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</si>
  <si>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</si>
  <si>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</si>
  <si>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</si>
  <si>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</si>
  <si>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</si>
  <si>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</si>
  <si>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</si>
  <si>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</si>
  <si>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</si>
  <si>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</si>
  <si>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</si>
  <si>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</si>
  <si>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</si>
  <si>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</si>
  <si>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</si>
  <si>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</si>
  <si>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</si>
  <si>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</si>
  <si>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</si>
  <si>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</si>
  <si>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</si>
  <si>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</si>
  <si>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</si>
  <si>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</si>
  <si>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</si>
  <si>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</si>
  <si>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</si>
  <si>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</si>
  <si>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</si>
  <si>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</si>
  <si>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</si>
  <si>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</si>
  <si>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</si>
  <si>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</si>
  <si>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</si>
  <si>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</si>
  <si>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</si>
  <si>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</si>
  <si>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</si>
  <si>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</si>
  <si>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</si>
  <si>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</si>
  <si>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</si>
  <si>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</si>
  <si>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</si>
  <si>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</si>
  <si>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</si>
  <si>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</si>
  <si>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</si>
  <si>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</si>
  <si>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</si>
  <si>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</si>
  <si>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</si>
  <si>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</si>
  <si>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</si>
  <si>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</si>
  <si>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</si>
  <si>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</si>
  <si>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</si>
  <si>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</si>
  <si>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</si>
  <si>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</si>
  <si>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</si>
  <si>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</si>
  <si>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</si>
  <si>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</si>
  <si>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</si>
  <si>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</si>
  <si>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</si>
  <si>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</si>
  <si>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</si>
  <si>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</si>
  <si>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</si>
  <si>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</si>
  <si>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</si>
  <si>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</si>
  <si>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</si>
  <si>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</si>
  <si>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</si>
  <si>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</si>
  <si>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</si>
  <si>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</si>
  <si>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</si>
  <si>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</si>
  <si>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</si>
  <si>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</si>
  <si>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</si>
  <si>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</si>
  <si>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</si>
  <si>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</si>
  <si>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</si>
  <si>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</si>
  <si>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</si>
  <si>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</si>
  <si>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</si>
  <si>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</si>
  <si>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</si>
  <si>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</si>
  <si>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</si>
  <si>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</si>
  <si>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</si>
  <si>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</si>
  <si>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</si>
  <si>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</si>
  <si>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</si>
  <si>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</si>
  <si>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</si>
  <si>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</si>
  <si>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</si>
  <si>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</si>
  <si>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</si>
  <si>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</si>
  <si>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</si>
  <si>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</si>
  <si>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</si>
  <si>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</si>
  <si>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</si>
  <si>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</si>
  <si>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</si>
  <si>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</si>
  <si>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</si>
  <si>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</si>
  <si>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</si>
  <si>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</si>
  <si>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</si>
  <si>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</si>
  <si>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</si>
  <si>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</si>
  <si>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</si>
  <si>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</si>
  <si>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</si>
  <si>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</si>
  <si>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</si>
  <si>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</si>
  <si>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</si>
  <si>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</si>
  <si>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</si>
  <si>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</si>
  <si>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</si>
  <si>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</si>
  <si>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</si>
  <si>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</si>
  <si>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</si>
  <si>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</si>
  <si>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</si>
  <si>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</si>
  <si>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</si>
  <si>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</si>
  <si>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</si>
  <si>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</si>
  <si>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</si>
  <si>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</si>
  <si>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</si>
  <si>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</si>
  <si>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</si>
  <si>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</si>
  <si>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</si>
  <si>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</si>
  <si>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</si>
  <si>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</si>
  <si>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</si>
  <si>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</si>
  <si>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</si>
  <si>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</si>
  <si>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</si>
  <si>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</si>
  <si>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</si>
  <si>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</si>
  <si>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</si>
  <si>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</si>
  <si>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</si>
  <si>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</si>
  <si>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</si>
  <si>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</si>
  <si>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</si>
  <si>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</si>
  <si>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</si>
  <si>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</si>
  <si>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</si>
  <si>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</si>
  <si>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</si>
  <si>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</si>
  <si>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</si>
  <si>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</si>
  <si>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</si>
  <si>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</si>
  <si>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</si>
  <si>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</si>
  <si>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</si>
  <si>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</si>
  <si>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</si>
  <si>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</si>
  <si>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</si>
  <si>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</si>
  <si>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</si>
  <si>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</si>
  <si>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</si>
  <si>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</si>
  <si>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</si>
  <si>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</si>
  <si>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</si>
  <si>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</si>
  <si>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</si>
  <si>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</si>
  <si>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</si>
  <si>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</si>
  <si>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</si>
  <si>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</si>
  <si>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</si>
  <si>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</si>
  <si>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</si>
  <si>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</si>
  <si>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</si>
  <si>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</si>
  <si>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</si>
  <si>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</si>
  <si>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</si>
  <si>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</si>
  <si>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</si>
  <si>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</si>
  <si>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</si>
  <si>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</si>
  <si>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</si>
  <si>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</si>
  <si>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</si>
  <si>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</si>
  <si>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</si>
  <si>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</si>
  <si>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</si>
  <si>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</si>
  <si>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</si>
  <si>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</si>
  <si>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</si>
  <si>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</si>
  <si>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</si>
  <si>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</si>
  <si>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</si>
  <si>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</si>
  <si>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</si>
  <si>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</si>
  <si>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</si>
  <si>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</si>
  <si>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</si>
  <si>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</si>
  <si>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</si>
  <si>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</si>
  <si>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</si>
  <si>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</si>
  <si>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</si>
  <si>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</si>
  <si>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</si>
  <si>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</si>
  <si>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</si>
  <si>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</si>
  <si>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</si>
  <si>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</si>
  <si>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</si>
  <si>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</si>
  <si>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</si>
  <si>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</si>
  <si>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</si>
  <si>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</si>
  <si>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</si>
  <si>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</si>
  <si>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</si>
  <si>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</si>
  <si>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</si>
  <si>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</si>
  <si>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</si>
  <si>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</si>
  <si>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</si>
  <si>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</si>
  <si>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</si>
  <si>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</si>
  <si>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</si>
  <si>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</si>
  <si>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</si>
  <si>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</si>
  <si>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</si>
  <si>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</si>
  <si>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</si>
  <si>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</si>
  <si>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</si>
  <si>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</si>
  <si>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</si>
  <si>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</si>
  <si>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</si>
  <si>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</si>
  <si>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</si>
  <si>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</si>
  <si>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</si>
  <si>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</si>
  <si>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</si>
  <si>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</si>
  <si>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</si>
  <si>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</si>
  <si>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</si>
  <si>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</si>
  <si>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</si>
  <si>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</si>
  <si>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</si>
  <si>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</si>
  <si>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</si>
  <si>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</si>
  <si>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</si>
  <si>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</si>
  <si>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</si>
  <si>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</si>
  <si>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</si>
  <si>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</si>
  <si>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</si>
  <si>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</si>
  <si>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</si>
  <si>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</si>
  <si>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</si>
  <si>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</si>
  <si>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</si>
  <si>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</si>
  <si>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</si>
  <si>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</si>
  <si>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</si>
  <si>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</si>
  <si>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</si>
  <si>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</si>
  <si>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</si>
  <si>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</si>
  <si>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</si>
  <si>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</si>
  <si>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</si>
  <si>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</si>
  <si>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</si>
  <si>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</si>
  <si>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</si>
  <si>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</si>
  <si>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</si>
  <si>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</si>
  <si>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</si>
  <si>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</si>
  <si>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</si>
  <si>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</si>
  <si>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</si>
  <si>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</si>
  <si>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</si>
  <si>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</si>
  <si>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</si>
  <si>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</si>
  <si>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</si>
  <si>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</si>
  <si>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</si>
  <si>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</si>
  <si>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</si>
  <si>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</si>
  <si>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</si>
  <si>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</si>
  <si>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</si>
  <si>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</si>
  <si>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</si>
  <si>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</si>
  <si>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</si>
  <si>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</si>
  <si>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</si>
  <si>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</si>
  <si>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</si>
  <si>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</si>
  <si>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</si>
  <si>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</si>
  <si>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</si>
  <si>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</si>
  <si>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</si>
  <si>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</si>
  <si>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</si>
  <si>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</si>
  <si>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</si>
  <si>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</si>
  <si>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</si>
  <si>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</si>
  <si>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</si>
  <si>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</si>
  <si>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</si>
  <si>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</si>
  <si>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</si>
  <si>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</si>
  <si>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</si>
  <si>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</si>
  <si>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</si>
  <si>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</si>
  <si>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</si>
  <si>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</si>
  <si>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</si>
  <si>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</si>
  <si>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</si>
  <si>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</si>
  <si>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</si>
  <si>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</si>
  <si>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</si>
  <si>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</si>
  <si>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</si>
  <si>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</si>
  <si>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</si>
  <si>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</si>
  <si>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</si>
  <si>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</si>
  <si>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</si>
  <si>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</si>
  <si>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</si>
  <si>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</si>
  <si>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</si>
  <si>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</si>
  <si>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</si>
  <si>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</si>
  <si>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</si>
  <si>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</si>
  <si>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</si>
  <si>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</si>
  <si>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</si>
  <si>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</si>
  <si>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</si>
  <si>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</si>
  <si>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</si>
  <si>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</si>
  <si>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</si>
  <si>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</si>
  <si>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</si>
  <si>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</si>
  <si>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</si>
  <si>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</si>
  <si>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</si>
  <si>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</si>
  <si>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</si>
  <si>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</si>
  <si>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</si>
  <si>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</si>
  <si>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</si>
  <si>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</si>
  <si>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</si>
  <si>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</si>
  <si>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</si>
  <si>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</si>
  <si>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</si>
  <si>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</si>
  <si>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</si>
  <si>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</si>
  <si>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</si>
  <si>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</si>
  <si>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</si>
  <si>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</si>
  <si>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</si>
  <si>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</si>
  <si>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</si>
  <si>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</si>
  <si>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</si>
  <si>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</si>
  <si>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</si>
  <si>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</si>
  <si>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</si>
  <si>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</si>
  <si>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</si>
  <si>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</si>
  <si>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</si>
  <si>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</si>
  <si>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</si>
  <si>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</si>
  <si>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</si>
  <si>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</si>
  <si>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</si>
  <si>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</si>
  <si>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</si>
  <si>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</si>
  <si>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</si>
  <si>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</si>
  <si>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</si>
  <si>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</si>
  <si>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</si>
  <si>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</si>
  <si>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</si>
  <si>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</si>
  <si>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</si>
  <si>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</si>
  <si>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</si>
  <si>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</si>
  <si>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</si>
  <si>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</si>
  <si>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</si>
  <si>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</si>
  <si>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</si>
  <si>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</si>
  <si>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</si>
  <si>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</si>
  <si>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</si>
  <si>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</si>
  <si>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</si>
  <si>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</si>
  <si>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</si>
  <si>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</si>
  <si>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</si>
  <si>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</si>
  <si>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</si>
  <si>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</si>
  <si>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</si>
  <si>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</si>
  <si>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</si>
  <si>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</si>
  <si>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</si>
  <si>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</si>
  <si>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</si>
  <si>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</si>
  <si>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</si>
  <si>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</si>
  <si>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</si>
  <si>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</si>
  <si>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</si>
  <si>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</si>
  <si>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</si>
  <si>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</si>
  <si>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</si>
  <si>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</si>
  <si>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</si>
  <si>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</si>
  <si>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</si>
  <si>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</si>
  <si>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</si>
  <si>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</si>
  <si>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</si>
  <si>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</si>
  <si>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</si>
  <si>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</si>
  <si>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</si>
  <si>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</si>
  <si>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</si>
  <si>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</si>
  <si>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</si>
  <si>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</si>
  <si>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</si>
  <si>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</si>
  <si>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</si>
  <si>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</si>
  <si>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</si>
  <si>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</si>
  <si>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</si>
  <si>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</si>
  <si>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</si>
  <si>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</si>
  <si>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</si>
  <si>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</si>
  <si>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</si>
  <si>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</si>
  <si>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</si>
  <si>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</si>
  <si>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</si>
  <si>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</si>
  <si>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</si>
  <si>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</si>
  <si>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</si>
  <si>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</si>
  <si>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</si>
  <si>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</si>
  <si>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</si>
  <si>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</si>
  <si>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</si>
  <si>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</si>
  <si>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</si>
  <si>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</si>
  <si>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</si>
  <si>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</si>
  <si>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</si>
  <si>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</si>
  <si>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</si>
  <si>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</si>
  <si>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</si>
  <si>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</si>
  <si>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</si>
  <si>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</si>
  <si>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</si>
  <si>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</si>
  <si>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</si>
  <si>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</si>
  <si>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</si>
  <si>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</si>
  <si>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</si>
  <si>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</si>
  <si>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</si>
  <si>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</si>
  <si>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</si>
  <si>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</si>
  <si>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</si>
  <si>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</si>
  <si>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</si>
  <si>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</si>
  <si>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</si>
  <si>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</si>
  <si>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</si>
  <si>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</si>
  <si>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</si>
  <si>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</si>
  <si>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</si>
  <si>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</si>
  <si>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</si>
  <si>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</si>
  <si>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</si>
  <si>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</si>
  <si>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</si>
  <si>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</si>
  <si>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</si>
  <si>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</si>
  <si>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</si>
  <si>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</si>
  <si>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</si>
  <si>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</si>
  <si>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</si>
  <si>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</si>
  <si>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</si>
  <si>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</si>
  <si>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</si>
  <si>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</si>
  <si>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</si>
  <si>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</si>
  <si>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</si>
  <si>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</si>
  <si>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</si>
  <si>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</si>
  <si>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</si>
  <si>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</si>
  <si>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</si>
  <si>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</si>
  <si>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</si>
  <si>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</si>
  <si>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</si>
  <si>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</si>
  <si>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</si>
  <si>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</si>
  <si>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</si>
  <si>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</si>
  <si>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</si>
  <si>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</si>
  <si>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</si>
  <si>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</si>
  <si>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</si>
  <si>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</si>
  <si>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</si>
  <si>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</si>
  <si>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</si>
  <si>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</si>
  <si>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</si>
  <si>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</si>
  <si>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</si>
  <si>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</si>
  <si>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</si>
  <si>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</si>
  <si>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</si>
  <si>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</si>
  <si>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</si>
  <si>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</si>
  <si>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</si>
  <si>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</si>
  <si>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</si>
  <si>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</si>
  <si>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</si>
  <si>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</si>
  <si>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</si>
  <si>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</si>
  <si>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</si>
  <si>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</si>
  <si>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</si>
  <si>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</si>
  <si>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</si>
  <si>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</si>
  <si>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</si>
  <si>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</si>
  <si>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</si>
  <si>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</si>
  <si>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</si>
  <si>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</si>
  <si>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</si>
  <si>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</si>
  <si>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</si>
  <si>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</si>
  <si>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</si>
  <si>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</si>
  <si>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</si>
  <si>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</si>
  <si>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</si>
  <si>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</si>
  <si>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</si>
  <si>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</si>
  <si>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</si>
  <si>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</si>
  <si>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</si>
  <si>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</si>
  <si>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</si>
  <si>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</si>
  <si>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</si>
  <si>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</si>
  <si>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</si>
  <si>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</si>
  <si>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</si>
  <si>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</si>
  <si>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</si>
  <si>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</si>
  <si>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</si>
  <si>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</si>
  <si>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</si>
  <si>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</si>
  <si>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</si>
  <si>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</si>
  <si>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</si>
  <si>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</si>
  <si>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</si>
  <si>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</si>
  <si>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</si>
  <si>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</si>
  <si>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</si>
  <si>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</si>
  <si>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</si>
  <si>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</si>
  <si>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</si>
  <si>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</si>
  <si>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</si>
  <si>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</si>
  <si>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</si>
  <si>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</si>
  <si>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</si>
  <si>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</si>
  <si>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</si>
  <si>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</si>
  <si>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</si>
  <si>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</si>
  <si>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</si>
  <si>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</si>
  <si>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</si>
  <si>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</si>
  <si>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</si>
  <si>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</si>
  <si>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</si>
  <si>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</si>
  <si>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</si>
  <si>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</si>
  <si>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</si>
  <si>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</si>
  <si>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</si>
  <si>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</si>
  <si>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</si>
  <si>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</si>
  <si>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</si>
  <si>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</si>
  <si>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</si>
  <si>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</si>
  <si>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</si>
  <si>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</si>
  <si>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</si>
  <si>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</si>
  <si>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</si>
  <si>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</si>
  <si>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</si>
  <si>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</si>
  <si>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</si>
  <si>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</si>
  <si>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</si>
  <si>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</si>
  <si>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</si>
  <si>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</si>
  <si>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</si>
  <si>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</si>
  <si>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</si>
  <si>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</si>
  <si>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</si>
  <si>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</si>
  <si>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</si>
  <si>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</si>
  <si>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</si>
  <si>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</si>
  <si>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</si>
  <si>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</si>
  <si>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</si>
  <si>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</si>
  <si>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</si>
  <si>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</si>
  <si>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</si>
  <si>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</si>
  <si>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</si>
  <si>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</si>
  <si>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</si>
  <si>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</si>
  <si>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</si>
  <si>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</si>
  <si>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</si>
  <si>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</si>
  <si>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</si>
  <si>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</si>
  <si>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</si>
  <si>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</si>
  <si>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</si>
  <si>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</si>
  <si>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</si>
  <si>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</si>
  <si>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</si>
  <si>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</si>
  <si>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</si>
  <si>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</si>
  <si>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</si>
  <si>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</si>
  <si>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</si>
  <si>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</si>
  <si>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</si>
  <si>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</si>
  <si>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</si>
  <si>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</si>
  <si>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</si>
  <si>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</si>
  <si>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</si>
  <si>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</si>
  <si>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</si>
  <si>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</si>
  <si>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</si>
  <si>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</si>
  <si>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</si>
  <si>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</si>
  <si>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</si>
  <si>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</si>
  <si>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</si>
  <si>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</si>
  <si>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</si>
  <si>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</si>
  <si>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</si>
  <si>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</si>
  <si>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</si>
  <si>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</si>
  <si>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</si>
  <si>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</si>
  <si>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</si>
  <si>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</si>
  <si>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</si>
  <si>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</si>
  <si>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</si>
  <si>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</si>
  <si>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</si>
  <si>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</si>
  <si>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</si>
  <si>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</si>
  <si>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</si>
  <si>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</si>
  <si>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</si>
  <si>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</si>
  <si>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</si>
  <si>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</si>
  <si>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</si>
  <si>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</si>
  <si>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</si>
  <si>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</si>
  <si>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</si>
  <si>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</si>
  <si>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</si>
  <si>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</si>
  <si>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</si>
  <si>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</si>
  <si>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</si>
  <si>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</si>
  <si>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</si>
  <si>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</si>
  <si>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</si>
  <si>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</si>
  <si>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</si>
  <si>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</si>
  <si>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</si>
  <si>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</si>
  <si>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</si>
  <si>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</si>
  <si>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</si>
  <si>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</si>
  <si>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</si>
  <si>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</si>
  <si>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</si>
  <si>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</si>
  <si>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</si>
  <si>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</si>
  <si>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</si>
  <si>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</si>
  <si>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</si>
  <si>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</si>
  <si>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</si>
  <si>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</si>
  <si>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</si>
  <si>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</si>
  <si>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</si>
  <si>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</si>
  <si>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</si>
  <si>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</si>
  <si>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</si>
  <si>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</si>
  <si>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</si>
  <si>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</si>
  <si>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</si>
  <si>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</si>
  <si>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</si>
  <si>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</si>
  <si>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</si>
  <si>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</si>
  <si>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</si>
  <si>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</si>
  <si>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</si>
  <si>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</si>
  <si>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</si>
  <si>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</si>
  <si>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</si>
  <si>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</si>
  <si>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</si>
  <si>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</si>
  <si>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</si>
  <si>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</si>
  <si>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</si>
  <si>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</si>
  <si>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</si>
  <si>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</si>
  <si>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</si>
  <si>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</si>
  <si>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</si>
  <si>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</si>
  <si>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</si>
  <si>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</si>
  <si>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</si>
  <si>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</si>
  <si>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</si>
  <si>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</si>
  <si>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</si>
  <si>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</si>
  <si>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</si>
  <si>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</si>
  <si>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</si>
  <si>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</si>
  <si>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</si>
  <si>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</si>
  <si>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</si>
  <si>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</si>
  <si>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</si>
  <si>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</si>
  <si>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</si>
  <si>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</si>
  <si>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</si>
  <si>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</si>
  <si>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</si>
  <si>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</si>
  <si>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</si>
  <si>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</si>
  <si>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</si>
  <si>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</si>
  <si>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</si>
  <si>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</si>
  <si>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</si>
  <si>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</si>
  <si>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</si>
  <si>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</si>
  <si>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</si>
  <si>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</si>
  <si>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</si>
  <si>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</si>
  <si>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</si>
  <si>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</si>
  <si>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</si>
  <si>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</si>
  <si>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</si>
  <si>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</si>
  <si>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</si>
  <si>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</si>
  <si>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</si>
  <si>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</si>
  <si>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</si>
  <si>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</si>
  <si>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</si>
  <si>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</si>
  <si>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</si>
  <si>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</si>
  <si>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</si>
  <si>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</si>
  <si>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</si>
  <si>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</si>
  <si>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</si>
  <si>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</si>
  <si>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</si>
  <si>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</si>
  <si>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</si>
  <si>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</si>
  <si>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</si>
  <si>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</si>
  <si>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</si>
  <si>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</si>
  <si>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</si>
  <si>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</si>
  <si>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</si>
  <si>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</si>
  <si>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</si>
  <si>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</si>
  <si>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</si>
  <si>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</si>
  <si>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</si>
  <si>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</si>
  <si>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</si>
  <si>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</si>
  <si>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</si>
  <si>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</si>
  <si>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</si>
  <si>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</si>
  <si>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</si>
  <si>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</si>
  <si>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</si>
  <si>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</si>
  <si>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</si>
  <si>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</si>
  <si>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</si>
  <si>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</si>
  <si>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</si>
  <si>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</si>
  <si>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</si>
  <si>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</si>
  <si>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</si>
  <si>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</si>
  <si>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</si>
  <si>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</si>
  <si>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</si>
  <si>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</si>
  <si>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</si>
  <si>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</si>
  <si>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</si>
  <si>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</si>
  <si>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</si>
  <si>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</si>
  <si>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</si>
  <si>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</si>
  <si>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</si>
  <si>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</si>
  <si>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</si>
  <si>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</si>
  <si>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</si>
  <si>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</si>
  <si>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</si>
  <si>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</si>
  <si>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</si>
  <si>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</si>
  <si>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</si>
  <si>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</si>
  <si>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</si>
  <si>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</si>
  <si>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</si>
  <si>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</si>
  <si>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</si>
  <si>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</si>
  <si>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</si>
  <si>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</si>
  <si>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</si>
  <si>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</si>
  <si>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</si>
  <si>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</si>
  <si>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</si>
  <si>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</si>
  <si>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</si>
  <si>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</si>
  <si>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</si>
  <si>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</si>
  <si>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</si>
  <si>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</si>
  <si>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</si>
  <si>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</si>
  <si>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</si>
  <si>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</si>
  <si>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</si>
  <si>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</si>
  <si>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</si>
  <si>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</si>
  <si>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</si>
  <si>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</si>
  <si>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</si>
  <si>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</si>
  <si>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</si>
  <si>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</si>
  <si>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</si>
  <si>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</si>
  <si>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</si>
  <si>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</si>
  <si>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</si>
  <si>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</si>
  <si>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</si>
  <si>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</si>
  <si>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</si>
  <si>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</si>
  <si>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</si>
  <si>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</si>
  <si>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</si>
  <si>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</si>
  <si>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</si>
  <si>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</si>
  <si>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</si>
  <si>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</si>
  <si>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</si>
  <si>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</si>
  <si>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</si>
  <si>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</si>
  <si>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</si>
  <si>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</si>
  <si>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</si>
  <si>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</si>
  <si>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</si>
  <si>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</si>
  <si>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</si>
  <si>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</si>
  <si>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</si>
  <si>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</si>
  <si>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</si>
  <si>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</si>
  <si>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</si>
  <si>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</si>
  <si>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</si>
  <si>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</si>
  <si>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</si>
  <si>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</si>
  <si>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</si>
  <si>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</si>
  <si>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</si>
  <si>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</si>
  <si>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</si>
  <si>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</si>
  <si>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</si>
  <si>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</si>
  <si>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</si>
  <si>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</si>
  <si>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</si>
  <si>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</si>
  <si>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</si>
  <si>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</si>
  <si>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</si>
  <si>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</si>
  <si>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</si>
  <si>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</si>
  <si>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</si>
  <si>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</si>
  <si>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</si>
  <si>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</si>
  <si>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</si>
  <si>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</si>
  <si>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</si>
  <si>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</si>
  <si>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</si>
  <si>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</si>
  <si>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</si>
  <si>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</si>
  <si>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</si>
  <si>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</si>
  <si>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</si>
  <si>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</si>
  <si>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</si>
  <si>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</si>
  <si>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</si>
  <si>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</si>
  <si>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</si>
  <si>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</si>
  <si>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</si>
  <si>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</si>
  <si>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</si>
  <si>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</si>
  <si>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</si>
  <si>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</si>
  <si>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</si>
  <si>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</si>
  <si>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</si>
  <si>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</si>
  <si>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</si>
  <si>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</si>
  <si>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</si>
  <si>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</si>
  <si>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</si>
  <si>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</si>
  <si>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</si>
  <si>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</si>
  <si>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</si>
  <si>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</si>
  <si>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</si>
  <si>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</si>
  <si>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</si>
  <si>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</si>
  <si>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</si>
  <si>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</si>
  <si>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</si>
  <si>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</si>
  <si>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</si>
  <si>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</si>
  <si>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</si>
  <si>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</si>
  <si>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</si>
  <si>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</si>
  <si>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</si>
  <si>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</si>
  <si>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</si>
  <si>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</si>
  <si>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</si>
  <si>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</si>
  <si>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</si>
  <si>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</si>
  <si>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</si>
  <si>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</si>
  <si>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</si>
  <si>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</si>
  <si>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</si>
  <si>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</si>
  <si>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</si>
  <si>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</si>
  <si>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</si>
  <si>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</si>
  <si>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</si>
  <si>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</si>
  <si>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</si>
  <si>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</si>
  <si>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</si>
  <si>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</si>
  <si>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</si>
  <si>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</si>
  <si>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</si>
  <si>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</si>
  <si>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</si>
  <si>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</si>
  <si>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</si>
  <si>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</si>
  <si>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</si>
  <si>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</si>
  <si>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</si>
  <si>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</si>
  <si>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</si>
  <si>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</si>
  <si>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</si>
  <si>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</si>
  <si>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</si>
  <si>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</si>
  <si>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</si>
  <si>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</si>
  <si>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</si>
  <si>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</si>
  <si>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</si>
  <si>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</si>
  <si>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</si>
  <si>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</si>
  <si>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</si>
  <si>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</si>
  <si>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</si>
  <si>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</si>
  <si>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</si>
  <si>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</si>
  <si>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</si>
  <si>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</si>
  <si>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</si>
  <si>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</si>
  <si>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</si>
  <si>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</si>
  <si>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</si>
  <si>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</si>
  <si>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</si>
  <si>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</si>
  <si>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</si>
  <si>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</si>
  <si>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</si>
  <si>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</si>
  <si>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</si>
  <si>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</si>
  <si>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</si>
  <si>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</si>
  <si>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</si>
  <si>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</si>
  <si>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</si>
  <si>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</si>
  <si>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</si>
  <si>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</si>
  <si>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</si>
  <si>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</si>
  <si>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</si>
  <si>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</si>
  <si>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</si>
  <si>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</si>
  <si>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</si>
  <si>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</si>
  <si>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</si>
  <si>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</si>
  <si>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</si>
  <si>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</si>
  <si>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</si>
  <si>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</si>
  <si>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</si>
  <si>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</si>
  <si>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</si>
  <si>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</si>
  <si>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</si>
  <si>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</si>
  <si>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</si>
  <si>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</si>
  <si>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</si>
  <si>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</si>
  <si>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</si>
  <si>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</si>
  <si>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</si>
  <si>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</si>
  <si>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</si>
  <si>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</si>
  <si>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</si>
  <si>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</si>
  <si>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</si>
  <si>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</si>
  <si>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</si>
  <si>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</si>
  <si>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</si>
  <si>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</si>
  <si>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</si>
  <si>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</si>
  <si>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</si>
  <si>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</si>
  <si>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</si>
  <si>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</si>
  <si>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</si>
  <si>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</si>
  <si>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</si>
  <si>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</si>
  <si>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</si>
  <si>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</si>
  <si>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</si>
  <si>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</si>
  <si>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</si>
  <si>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</si>
  <si>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</si>
  <si>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</si>
  <si>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</si>
  <si>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</si>
  <si>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</si>
  <si>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</si>
  <si>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</si>
  <si>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</si>
  <si>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</si>
  <si>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</si>
  <si>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</si>
  <si>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</si>
  <si>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</si>
  <si>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</si>
  <si>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</si>
  <si>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</si>
  <si>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</si>
  <si>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</si>
  <si>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</si>
  <si>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</si>
  <si>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</si>
  <si>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</si>
  <si>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</si>
  <si>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</si>
  <si>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</si>
  <si>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</si>
  <si>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</si>
  <si>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</si>
  <si>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</si>
  <si>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</si>
  <si>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</si>
  <si>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</si>
  <si>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</si>
  <si>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</si>
  <si>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</si>
  <si>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</si>
  <si>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</si>
  <si>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</si>
  <si>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</si>
  <si>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</si>
  <si>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</si>
  <si>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</si>
  <si>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</si>
  <si>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</si>
  <si>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</si>
  <si>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</si>
  <si>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</si>
  <si>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</si>
  <si>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</si>
  <si>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</si>
  <si>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</si>
  <si>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</si>
  <si>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</si>
  <si>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</si>
  <si>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</si>
  <si>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</si>
  <si>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</si>
  <si>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</si>
  <si>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</si>
  <si>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</si>
  <si>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</si>
  <si>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</si>
  <si>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</si>
  <si>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</si>
  <si>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</si>
  <si>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</si>
  <si>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</si>
  <si>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</si>
  <si>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</si>
  <si>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</si>
  <si>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</si>
  <si>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</si>
  <si>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</si>
  <si>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</si>
  <si>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</si>
  <si>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</si>
  <si>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</si>
  <si>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</si>
  <si>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</si>
  <si>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</si>
  <si>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</si>
  <si>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</si>
  <si>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</si>
  <si>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</si>
  <si>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</si>
  <si>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</si>
  <si>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</si>
  <si>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</si>
  <si>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</si>
  <si>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</si>
  <si>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</si>
  <si>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</si>
  <si>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</si>
  <si>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</si>
  <si>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</si>
  <si>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</si>
  <si>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</si>
  <si>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</si>
  <si>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</si>
  <si>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</si>
  <si>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</si>
  <si>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</si>
  <si>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</si>
  <si>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</si>
  <si>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</si>
  <si>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</si>
  <si>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</si>
  <si>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</si>
  <si>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</si>
  <si>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</si>
  <si>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</si>
  <si>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</si>
  <si>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</si>
  <si>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</si>
  <si>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</si>
  <si>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</si>
  <si>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</si>
  <si>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</si>
  <si>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</si>
  <si>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</si>
  <si>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</si>
  <si>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</si>
  <si>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</si>
  <si>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</si>
  <si>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</si>
  <si>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</si>
  <si>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</si>
  <si>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</si>
  <si>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</si>
  <si>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</si>
  <si>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</si>
  <si>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</si>
  <si>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</si>
  <si>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</si>
  <si>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</si>
  <si>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</si>
  <si>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</si>
  <si>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</si>
  <si>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</si>
  <si>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</si>
  <si>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</si>
  <si>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</si>
  <si>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</si>
  <si>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</si>
  <si>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</si>
  <si>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</si>
  <si>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</si>
  <si>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</si>
  <si>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</si>
  <si>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</si>
  <si>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</si>
  <si>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</si>
  <si>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</si>
  <si>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</si>
  <si>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</si>
  <si>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</si>
  <si>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</si>
  <si>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</si>
  <si>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</si>
  <si>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</si>
  <si>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</si>
  <si>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</si>
  <si>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</si>
  <si>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</si>
  <si>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</si>
  <si>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</si>
  <si>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</si>
  <si>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</si>
  <si>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</si>
  <si>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</si>
  <si>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</si>
  <si>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</si>
  <si>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</si>
  <si>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</si>
  <si>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</si>
  <si>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</si>
  <si>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</si>
  <si>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</si>
  <si>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</si>
  <si>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</si>
  <si>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</si>
  <si>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</si>
  <si>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</si>
  <si>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</si>
  <si>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</si>
  <si>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</si>
  <si>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</si>
  <si>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</si>
  <si>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</si>
  <si>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</si>
  <si>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</si>
  <si>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</si>
  <si>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</si>
  <si>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</si>
  <si>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</si>
  <si>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</si>
  <si>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</si>
  <si>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</si>
  <si>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</si>
  <si>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</si>
  <si>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</si>
  <si>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</si>
  <si>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</si>
  <si>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</si>
  <si>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</si>
  <si>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</si>
  <si>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</si>
  <si>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</si>
  <si>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</si>
  <si>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</si>
  <si>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</si>
  <si>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</si>
  <si>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</si>
  <si>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</si>
  <si>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</si>
  <si>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</si>
  <si>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</si>
  <si>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</si>
  <si>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</si>
  <si>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</si>
  <si>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</si>
  <si>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</si>
  <si>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</si>
  <si>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</si>
  <si>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</si>
  <si>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</si>
  <si>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</si>
  <si>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</si>
  <si>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</si>
  <si>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</si>
  <si>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</si>
  <si>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</si>
  <si>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</si>
  <si>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</si>
  <si>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</si>
  <si>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</si>
  <si>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</si>
  <si>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</si>
  <si>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</si>
  <si>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</si>
  <si>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</si>
  <si>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</si>
  <si>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</si>
  <si>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</si>
  <si>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</si>
  <si>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</si>
  <si>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</si>
  <si>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</si>
  <si>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</si>
  <si>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</si>
  <si>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</si>
  <si>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</si>
  <si>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</si>
  <si>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</si>
  <si>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</si>
  <si>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</si>
  <si>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</si>
  <si>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</si>
  <si>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</si>
  <si>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</si>
  <si>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</si>
  <si>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</si>
  <si>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</si>
  <si>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</si>
  <si>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</si>
  <si>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</si>
  <si>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</si>
  <si>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</si>
  <si>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</si>
  <si>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</si>
  <si>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</si>
  <si>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</si>
  <si>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</si>
  <si>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</si>
  <si>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</si>
  <si>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</si>
  <si>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</si>
  <si>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</si>
  <si>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</si>
  <si>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</si>
  <si>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</si>
  <si>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</si>
  <si>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</si>
  <si>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</si>
  <si>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</si>
  <si>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</si>
  <si>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</si>
  <si>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</si>
  <si>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</si>
  <si>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</si>
  <si>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</si>
  <si>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</si>
  <si>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</si>
  <si>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</si>
  <si>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</si>
  <si>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</si>
  <si>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</si>
  <si>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</si>
  <si>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</si>
  <si>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</si>
  <si>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</si>
  <si>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</si>
  <si>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</si>
  <si>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</si>
  <si>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</si>
  <si>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</si>
  <si>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</si>
  <si>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</si>
  <si>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</si>
  <si>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</si>
  <si>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</si>
  <si>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</si>
  <si>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</si>
  <si>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</si>
  <si>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</si>
  <si>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</si>
  <si>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</si>
  <si>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</si>
  <si>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</si>
  <si>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</si>
  <si>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</si>
  <si>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</si>
  <si>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</si>
  <si>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</si>
  <si>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</si>
  <si>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</si>
  <si>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</si>
  <si>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</si>
  <si>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</si>
  <si>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</si>
  <si>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</si>
  <si>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</si>
  <si>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</si>
  <si>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</si>
  <si>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</si>
  <si>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</si>
  <si>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</si>
  <si>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</si>
  <si>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</si>
  <si>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</si>
  <si>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</si>
  <si>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</si>
  <si>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</si>
  <si>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</si>
  <si>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</si>
  <si>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</si>
  <si>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</si>
  <si>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</si>
  <si>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</si>
  <si>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</si>
  <si>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</si>
  <si>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</si>
  <si>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</si>
  <si>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</si>
  <si>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</si>
  <si>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</si>
  <si>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</si>
  <si>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</si>
  <si>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</si>
  <si>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</si>
  <si>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</si>
  <si>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</si>
  <si>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</si>
  <si>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</si>
  <si>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</si>
  <si>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</si>
  <si>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</si>
  <si>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</si>
  <si>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</si>
  <si>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</si>
  <si>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</si>
  <si>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</si>
  <si>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</si>
  <si>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</si>
  <si>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</si>
  <si>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</si>
  <si>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</si>
  <si>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</si>
  <si>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</si>
  <si>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</si>
  <si>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</si>
  <si>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</si>
  <si>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</si>
  <si>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</si>
  <si>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</si>
  <si>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</si>
  <si>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</si>
  <si>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</si>
  <si>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</si>
  <si>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</si>
  <si>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</si>
  <si>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</si>
  <si>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</si>
  <si>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</si>
  <si>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</si>
  <si>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</si>
  <si>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</si>
  <si>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</si>
  <si>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</si>
  <si>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</si>
  <si>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</si>
  <si>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</si>
  <si>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</si>
  <si>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</si>
  <si>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</si>
  <si>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</si>
  <si>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</si>
  <si>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</si>
  <si>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</si>
  <si>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</si>
  <si>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</si>
  <si>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</si>
  <si>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</si>
  <si>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</si>
  <si>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</si>
  <si>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</si>
  <si>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</si>
  <si>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</si>
  <si>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</si>
  <si>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</si>
  <si>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</si>
  <si>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</si>
  <si>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</si>
  <si>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</si>
  <si>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</si>
  <si>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</si>
  <si>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</si>
  <si>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</si>
  <si>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</si>
  <si>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</si>
  <si>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</si>
  <si>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</si>
  <si>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</si>
  <si>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</si>
  <si>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</si>
  <si>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</si>
  <si>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</si>
  <si>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</si>
  <si>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</si>
  <si>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</si>
  <si>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</si>
  <si>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</si>
  <si>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</si>
  <si>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</si>
  <si>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</si>
  <si>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</si>
  <si>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</si>
  <si>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</si>
  <si>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</si>
  <si>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</si>
  <si>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</si>
  <si>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</si>
  <si>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</si>
  <si>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</si>
  <si>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</si>
  <si>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</si>
  <si>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</si>
  <si>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</si>
  <si>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</si>
  <si>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</si>
  <si>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</si>
  <si>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</si>
  <si>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</si>
  <si>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</si>
  <si>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</si>
  <si>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</si>
  <si>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</si>
  <si>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</si>
  <si>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</si>
  <si>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</si>
  <si>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</si>
  <si>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</si>
  <si>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</si>
  <si>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</si>
  <si>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</si>
  <si>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</si>
  <si>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</si>
  <si>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</si>
  <si>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</si>
  <si>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</si>
  <si>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</si>
  <si>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</si>
  <si>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</si>
  <si>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</si>
  <si>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</si>
  <si>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</si>
  <si>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</si>
  <si>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</si>
  <si>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</si>
  <si>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</si>
  <si>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</si>
  <si>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</si>
  <si>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</si>
  <si>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</si>
  <si>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</si>
  <si>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</si>
  <si>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</si>
  <si>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</si>
  <si>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</si>
  <si>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</si>
  <si>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</si>
  <si>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</si>
  <si>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</si>
  <si>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</si>
  <si>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</si>
  <si>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</si>
  <si>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</si>
  <si>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</si>
  <si>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</si>
  <si>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</si>
  <si>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</si>
  <si>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</si>
  <si>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</si>
  <si>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</si>
  <si>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</si>
  <si>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</si>
  <si>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</si>
  <si>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</si>
  <si>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</si>
  <si>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</si>
  <si>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</si>
  <si>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</si>
  <si>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</si>
  <si>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</si>
  <si>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</si>
  <si>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</si>
  <si>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</si>
  <si>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</si>
  <si>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</si>
  <si>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</si>
  <si>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</si>
  <si>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</si>
  <si>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</si>
  <si>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</si>
  <si>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</si>
  <si>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</si>
  <si>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</si>
  <si>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</si>
  <si>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</si>
  <si>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</si>
  <si>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</si>
  <si>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</si>
  <si>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</si>
  <si>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</si>
  <si>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</si>
  <si>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</si>
  <si>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</si>
  <si>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</si>
  <si>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</si>
  <si>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</si>
  <si>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</si>
  <si>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</si>
  <si>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</si>
  <si>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</si>
  <si>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</si>
  <si>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</si>
  <si>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</si>
  <si>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</si>
  <si>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</si>
  <si>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</si>
  <si>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</si>
  <si>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</si>
  <si>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</si>
  <si>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</si>
  <si>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</si>
  <si>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</si>
  <si>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</si>
  <si>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</si>
  <si>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</si>
  <si>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</si>
  <si>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</si>
  <si>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</si>
  <si>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</si>
  <si>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</si>
  <si>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</si>
  <si>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</si>
  <si>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</si>
  <si>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</si>
  <si>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</si>
  <si>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</si>
  <si>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</si>
  <si>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</si>
  <si>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</si>
  <si>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</si>
  <si>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</si>
  <si>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</si>
  <si>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</si>
  <si>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</si>
  <si>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</si>
  <si>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</si>
  <si>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</si>
  <si>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</si>
  <si>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</si>
  <si>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</si>
  <si>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</si>
  <si>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</si>
  <si>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</si>
  <si>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</si>
  <si>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</si>
  <si>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</si>
  <si>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</si>
  <si>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</si>
  <si>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</si>
  <si>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</si>
  <si>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</si>
  <si>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</si>
  <si>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</si>
  <si>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</si>
  <si>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</si>
  <si>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</si>
  <si>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</si>
  <si>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</si>
  <si>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</si>
  <si>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</si>
  <si>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</si>
  <si>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</si>
  <si>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</si>
  <si>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</si>
  <si>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</si>
  <si>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</si>
  <si>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</si>
  <si>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</si>
  <si>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</si>
  <si>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</si>
  <si>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</si>
  <si>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</si>
  <si>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</si>
  <si>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</si>
  <si>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</si>
  <si>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</si>
  <si>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</si>
  <si>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</si>
  <si>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</si>
  <si>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</si>
  <si>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</si>
  <si>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</si>
  <si>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</si>
  <si>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</si>
  <si>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</si>
  <si>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</si>
  <si>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</si>
  <si>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</si>
  <si>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</si>
  <si>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</si>
  <si>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</si>
  <si>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</si>
  <si>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</si>
  <si>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</si>
  <si>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</si>
  <si>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</si>
  <si>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</si>
  <si>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</si>
  <si>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</si>
  <si>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</si>
  <si>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</si>
  <si>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</si>
  <si>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</si>
  <si>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</si>
  <si>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</si>
  <si>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</si>
  <si>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</si>
  <si>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</si>
  <si>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</si>
  <si>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</si>
  <si>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</si>
  <si>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</si>
  <si>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</si>
  <si>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</si>
  <si>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</si>
  <si>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</si>
  <si>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</si>
  <si>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</si>
  <si>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</si>
  <si>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</si>
  <si>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</si>
  <si>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</si>
  <si>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</si>
  <si>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</si>
  <si>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</si>
  <si>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</si>
  <si>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</si>
  <si>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</si>
  <si>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</si>
  <si>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</si>
  <si>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</si>
  <si>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</si>
  <si>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</si>
  <si>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</si>
  <si>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</si>
  <si>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</si>
  <si>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</si>
  <si>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</si>
  <si>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</si>
  <si>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</si>
  <si>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</si>
  <si>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</si>
  <si>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</si>
  <si>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</si>
  <si>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</si>
  <si>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</si>
  <si>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</si>
  <si>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</si>
  <si>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</si>
  <si>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</si>
  <si>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</si>
  <si>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</si>
  <si>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</si>
  <si>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</si>
  <si>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</si>
  <si>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</si>
  <si>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</si>
  <si>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</si>
  <si>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</si>
  <si>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</si>
  <si>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</si>
  <si>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</si>
  <si>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</si>
  <si>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</si>
  <si>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</si>
  <si>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</si>
  <si>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</si>
  <si>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</si>
  <si>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</si>
  <si>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</si>
  <si>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</si>
  <si>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</si>
  <si>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</si>
  <si>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</si>
  <si>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</si>
  <si>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</si>
  <si>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</si>
  <si>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</si>
  <si>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</si>
  <si>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</si>
  <si>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</si>
  <si>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</si>
  <si>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</si>
  <si>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</si>
  <si>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</si>
  <si>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</si>
  <si>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</si>
  <si>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</si>
  <si>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</si>
  <si>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</si>
  <si>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</si>
  <si>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</si>
  <si>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</si>
  <si>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</si>
  <si>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</si>
  <si>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</si>
  <si>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</si>
  <si>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</si>
  <si>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</si>
  <si>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</si>
  <si>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</si>
  <si>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</si>
  <si>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</si>
  <si>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</si>
  <si>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</si>
  <si>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</si>
  <si>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</si>
  <si>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</si>
  <si>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</si>
  <si>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</si>
  <si>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</si>
  <si>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</si>
  <si>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</si>
  <si>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</si>
  <si>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</si>
  <si>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</si>
  <si>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</si>
  <si>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</si>
  <si>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</si>
  <si>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</si>
  <si>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</si>
  <si>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</si>
  <si>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</si>
  <si>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</si>
  <si>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</si>
  <si>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</si>
  <si>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</si>
  <si>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</si>
  <si>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</si>
  <si>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</si>
  <si>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</si>
  <si>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</si>
  <si>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</si>
  <si>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</si>
  <si>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</si>
  <si>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</si>
  <si>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</si>
  <si>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</si>
  <si>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</si>
  <si>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</si>
  <si>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</si>
  <si>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</si>
  <si>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</si>
  <si>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</si>
  <si>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</si>
  <si>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</si>
  <si>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</si>
  <si>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</si>
  <si>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</si>
  <si>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</si>
  <si>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</si>
  <si>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</si>
  <si>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</si>
  <si>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</si>
  <si>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</si>
  <si>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</si>
  <si>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</si>
  <si>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</si>
  <si>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</si>
  <si>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</si>
  <si>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</si>
  <si>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</si>
  <si>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</si>
  <si>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</si>
  <si>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</si>
  <si>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</si>
  <si>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</si>
  <si>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</si>
  <si>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</si>
  <si>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</si>
  <si>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</si>
  <si>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</si>
  <si>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</si>
  <si>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</si>
  <si>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</si>
  <si>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</si>
  <si>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</si>
  <si>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</si>
  <si>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</si>
  <si>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</si>
  <si>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</si>
  <si>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</si>
  <si>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</si>
  <si>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</si>
  <si>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</si>
  <si>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</si>
  <si>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</si>
  <si>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</si>
  <si>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</si>
  <si>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</si>
  <si>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</si>
  <si>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</si>
  <si>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</si>
  <si>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</si>
  <si>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</si>
  <si>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</si>
  <si>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</si>
  <si>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</si>
  <si>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</si>
  <si>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</si>
  <si>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</si>
  <si>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</si>
  <si>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</si>
  <si>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</si>
  <si>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</si>
  <si>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</si>
  <si>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</si>
  <si>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</si>
  <si>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</si>
  <si>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</si>
  <si>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</si>
  <si>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</si>
  <si>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</si>
  <si>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</si>
  <si>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</si>
  <si>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</si>
  <si>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</si>
  <si>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</si>
  <si>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</si>
  <si>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</si>
  <si>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</si>
  <si>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</si>
  <si>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</si>
  <si>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</si>
  <si>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</si>
  <si>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</si>
  <si>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</si>
  <si>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</si>
  <si>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</si>
  <si>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</si>
  <si>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</si>
  <si>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</si>
  <si>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</si>
  <si>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</si>
  <si>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</si>
  <si>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</si>
  <si>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</si>
  <si>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</si>
  <si>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</si>
  <si>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</si>
  <si>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</si>
  <si>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</si>
  <si>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</si>
  <si>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</si>
  <si>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</si>
  <si>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</si>
  <si>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</si>
  <si>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</si>
  <si>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</si>
  <si>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</si>
  <si>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</si>
  <si>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</si>
  <si>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</si>
  <si>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</si>
  <si>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</si>
  <si>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</si>
  <si>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</si>
  <si>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</si>
  <si>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</si>
  <si>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</si>
  <si>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</si>
  <si>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</si>
  <si>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</si>
  <si>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</si>
  <si>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</si>
  <si>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</si>
  <si>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</si>
  <si>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</si>
  <si>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</si>
  <si>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</si>
  <si>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</si>
  <si>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</si>
  <si>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</si>
  <si>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</si>
  <si>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</si>
  <si>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</si>
  <si>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</si>
  <si>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</si>
  <si>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</si>
  <si>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</si>
  <si>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</si>
  <si>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</si>
  <si>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</si>
  <si>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</si>
  <si>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</si>
  <si>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</si>
  <si>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</si>
  <si>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</si>
  <si>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</si>
  <si>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</si>
  <si>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</si>
  <si>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</si>
  <si>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</si>
  <si>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</si>
  <si>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</si>
  <si>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</si>
  <si>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</si>
  <si>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</si>
  <si>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</si>
  <si>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</si>
  <si>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</si>
  <si>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</si>
  <si>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</si>
  <si>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</si>
  <si>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</si>
  <si>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</si>
  <si>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</si>
  <si>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</si>
  <si>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</si>
  <si>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</si>
  <si>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</si>
  <si>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</si>
  <si>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</si>
  <si>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</si>
  <si>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</si>
  <si>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</si>
  <si>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</si>
  <si>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</si>
  <si>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</si>
  <si>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</si>
  <si>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</si>
  <si>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</si>
  <si>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</si>
  <si>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</si>
  <si>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</si>
  <si>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</si>
  <si>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</si>
  <si>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</si>
  <si>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</si>
  <si>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</si>
  <si>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</si>
  <si>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</si>
  <si>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</si>
  <si>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</si>
  <si>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</si>
  <si>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</si>
  <si>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</si>
  <si>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</si>
  <si>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</si>
  <si>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</si>
  <si>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</si>
  <si>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</si>
  <si>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</si>
  <si>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</si>
  <si>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</si>
  <si>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</si>
  <si>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</si>
  <si>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</si>
  <si>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</si>
  <si>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</si>
  <si>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</si>
  <si>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</si>
  <si>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</si>
  <si>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</si>
  <si>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</si>
  <si>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</si>
  <si>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</si>
  <si>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</si>
  <si>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</si>
  <si>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</si>
  <si>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</si>
  <si>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</si>
  <si>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</si>
  <si>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</si>
  <si>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</si>
  <si>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</si>
  <si>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</si>
  <si>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</si>
  <si>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</si>
  <si>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</si>
  <si>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</si>
  <si>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</si>
  <si>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</si>
  <si>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</si>
  <si>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</si>
  <si>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</si>
  <si>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</si>
  <si>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</si>
  <si>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</si>
  <si>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</si>
  <si>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</si>
  <si>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</si>
  <si>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</si>
  <si>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</si>
  <si>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</si>
  <si>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</si>
  <si>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</si>
  <si>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</si>
  <si>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</si>
  <si>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</si>
  <si>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</si>
  <si>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</si>
  <si>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</si>
  <si>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</si>
  <si>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</si>
  <si>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</si>
  <si>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</si>
  <si>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</si>
  <si>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</si>
  <si>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</si>
  <si>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</si>
  <si>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</si>
  <si>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</si>
  <si>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</si>
  <si>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</si>
  <si>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</si>
  <si>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</si>
  <si>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</si>
  <si>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</si>
  <si>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</si>
  <si>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</si>
  <si>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</si>
  <si>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</si>
  <si>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</si>
  <si>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</si>
  <si>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</si>
  <si>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</si>
  <si>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</si>
  <si>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</si>
  <si>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</si>
  <si>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</si>
  <si>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</si>
  <si>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</si>
  <si>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</si>
  <si>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</si>
  <si>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</si>
  <si>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</si>
  <si>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</si>
  <si>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</si>
  <si>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</si>
  <si>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</si>
  <si>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</si>
  <si>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</si>
  <si>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</si>
  <si>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</si>
  <si>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</si>
  <si>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</si>
  <si>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</si>
  <si>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</si>
  <si>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</si>
  <si>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</si>
  <si>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</si>
  <si>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</si>
  <si>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</si>
  <si>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</si>
  <si>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</si>
  <si>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</si>
  <si>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</si>
  <si>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</si>
  <si>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</si>
  <si>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</si>
  <si>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</si>
  <si>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</si>
  <si>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</si>
  <si>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</si>
  <si>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</si>
  <si>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</si>
  <si>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</si>
  <si>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</si>
  <si>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</si>
  <si>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</si>
  <si>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</si>
  <si>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</si>
  <si>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</si>
  <si>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</si>
  <si>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</si>
  <si>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</si>
  <si>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</si>
  <si>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</si>
  <si>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</si>
  <si>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</si>
  <si>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</si>
  <si>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</si>
  <si>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</si>
  <si>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</si>
  <si>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</si>
  <si>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</si>
  <si>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</si>
  <si>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</si>
  <si>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</si>
  <si>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</si>
  <si>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</si>
  <si>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</si>
  <si>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</si>
  <si>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</si>
  <si>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</si>
  <si>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</si>
  <si>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</si>
  <si>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</si>
  <si>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</si>
  <si>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</si>
  <si>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</si>
  <si>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</si>
  <si>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</si>
  <si>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</si>
  <si>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</si>
  <si>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</si>
  <si>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</si>
  <si>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</si>
  <si>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</si>
  <si>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</si>
  <si>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</si>
  <si>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</si>
  <si>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</si>
  <si>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</si>
  <si>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</si>
  <si>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</si>
  <si>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</si>
  <si>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</si>
  <si>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</si>
  <si>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</si>
  <si>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</si>
  <si>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</si>
  <si>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</si>
  <si>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</si>
  <si>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</si>
  <si>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</si>
  <si>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</si>
  <si>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</si>
  <si>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</si>
  <si>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</si>
  <si>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</si>
  <si>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</si>
  <si>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</si>
  <si>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</si>
  <si>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</si>
  <si>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</si>
  <si>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</si>
  <si>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</si>
  <si>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</si>
  <si>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</si>
  <si>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</si>
  <si>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</si>
  <si>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</si>
  <si>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</si>
  <si>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</si>
  <si>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</si>
  <si>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</si>
  <si>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</si>
  <si>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</si>
  <si>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</si>
  <si>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</si>
  <si>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</si>
  <si>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</si>
  <si>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</si>
  <si>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</si>
  <si>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</si>
  <si>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</si>
  <si>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</si>
  <si>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</si>
  <si>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</si>
  <si>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</si>
  <si>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</si>
  <si>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</si>
  <si>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</si>
  <si>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</si>
  <si>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</si>
  <si>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</si>
  <si>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</si>
  <si>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</si>
  <si>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</si>
  <si>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</si>
  <si>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</si>
  <si>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</si>
  <si>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</si>
  <si>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</si>
  <si>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</si>
  <si>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</si>
  <si>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</si>
  <si>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</si>
  <si>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</si>
  <si>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</si>
  <si>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</si>
  <si>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</si>
  <si>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</si>
  <si>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</si>
  <si>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</si>
  <si>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</si>
  <si>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</si>
  <si>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</si>
  <si>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</si>
  <si>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</si>
  <si>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</si>
  <si>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</si>
  <si>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</si>
  <si>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</si>
  <si>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</si>
  <si>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</si>
  <si>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</si>
  <si>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</si>
  <si>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</si>
  <si>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</si>
  <si>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</si>
  <si>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</si>
  <si>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</si>
  <si>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</si>
  <si>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</si>
  <si>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</si>
  <si>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</si>
  <si>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</si>
  <si>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</si>
  <si>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</si>
  <si>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</si>
  <si>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</si>
  <si>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</si>
  <si>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</si>
  <si>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</si>
  <si>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</si>
  <si>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</si>
  <si>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</si>
  <si>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</si>
  <si>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</si>
  <si>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</si>
  <si>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</si>
  <si>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</si>
  <si>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</si>
  <si>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</si>
  <si>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</si>
  <si>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</si>
  <si>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</si>
  <si>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</si>
  <si>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</si>
  <si>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</si>
  <si>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</si>
  <si>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</si>
  <si>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</si>
  <si>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</si>
  <si>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</si>
  <si>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</si>
  <si>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</si>
  <si>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</si>
  <si>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</si>
  <si>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</si>
  <si>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</si>
  <si>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</si>
  <si>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</si>
  <si>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</si>
  <si>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</si>
  <si>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</si>
  <si>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</si>
  <si>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</si>
  <si>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</si>
  <si>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</si>
  <si>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</si>
  <si>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</si>
  <si>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</si>
  <si>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</si>
  <si>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</si>
  <si>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</si>
  <si>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</si>
  <si>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</si>
  <si>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</si>
  <si>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</si>
  <si>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</si>
  <si>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</si>
  <si>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</si>
  <si>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</si>
  <si>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</si>
  <si>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</si>
  <si>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</si>
  <si>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</si>
  <si>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</si>
  <si>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</si>
  <si>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</si>
  <si>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</si>
  <si>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</si>
  <si>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</si>
  <si>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</si>
  <si>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</si>
  <si>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</si>
  <si>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</si>
  <si>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</si>
  <si>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</si>
  <si>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</si>
  <si>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</si>
  <si>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</si>
  <si>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</si>
  <si>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</si>
  <si>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</si>
  <si>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</si>
  <si>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</si>
  <si>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</si>
  <si>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</si>
  <si>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</si>
  <si>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</si>
  <si>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</si>
  <si>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</si>
  <si>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</si>
  <si>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</si>
  <si>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</si>
  <si>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</si>
  <si>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</si>
  <si>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</si>
  <si>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</si>
  <si>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</si>
  <si>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</si>
  <si>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</si>
  <si>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</si>
  <si>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</si>
  <si>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</si>
  <si>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</si>
  <si>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</si>
  <si>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</si>
  <si>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</si>
  <si>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</si>
  <si>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</si>
  <si>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</si>
  <si>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</si>
  <si>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</si>
  <si>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</si>
  <si>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</si>
  <si>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</si>
  <si>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</si>
  <si>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</si>
  <si>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</si>
  <si>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</si>
  <si>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</si>
  <si>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</si>
  <si>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</si>
  <si>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</si>
  <si>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</si>
  <si>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</si>
  <si>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</si>
  <si>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</si>
  <si>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</si>
  <si>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</si>
  <si>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</si>
  <si>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</si>
  <si>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</si>
  <si>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</si>
  <si>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</si>
  <si>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</si>
  <si>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</si>
  <si>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</si>
  <si>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</si>
  <si>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</si>
  <si>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</si>
  <si>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</si>
  <si>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</si>
  <si>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</si>
  <si>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</si>
  <si>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</si>
  <si>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</si>
  <si>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</si>
  <si>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</si>
  <si>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</si>
  <si>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</si>
  <si>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</si>
  <si>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</si>
  <si>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</si>
  <si>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</si>
  <si>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</si>
  <si>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</si>
  <si>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</si>
  <si>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</si>
  <si>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</si>
  <si>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</si>
  <si>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</si>
  <si>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</si>
  <si>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</si>
  <si>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</si>
  <si>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</si>
  <si>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</si>
  <si>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</si>
  <si>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</si>
  <si>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</si>
  <si>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</si>
  <si>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</si>
  <si>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</si>
  <si>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</si>
  <si>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</si>
  <si>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</si>
  <si>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</si>
  <si>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</si>
  <si>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</si>
  <si>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</si>
  <si>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</si>
  <si>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</si>
  <si>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</si>
  <si>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</si>
  <si>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</si>
  <si>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</si>
  <si>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</si>
  <si>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</si>
  <si>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</si>
  <si>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</si>
  <si>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</si>
  <si>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</si>
  <si>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</si>
  <si>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</si>
  <si>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</si>
  <si>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</si>
  <si>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</si>
  <si>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</si>
  <si>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</si>
  <si>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</si>
  <si>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</si>
  <si>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</si>
  <si>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</si>
  <si>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</si>
  <si>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</si>
  <si>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</si>
  <si>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</si>
  <si>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</si>
  <si>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</si>
  <si>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</si>
  <si>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</si>
  <si>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</si>
  <si>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</si>
  <si>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</si>
  <si>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</si>
  <si>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</si>
  <si>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</si>
  <si>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</si>
  <si>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</si>
  <si>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</si>
  <si>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</si>
  <si>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</si>
  <si>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</si>
  <si>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</si>
  <si>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</si>
  <si>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</si>
  <si>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</si>
  <si>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</si>
  <si>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</si>
  <si>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</si>
  <si>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</si>
  <si>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</si>
  <si>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</si>
  <si>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</si>
  <si>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</si>
  <si>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</si>
  <si>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</si>
  <si>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</si>
  <si>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</si>
  <si>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</si>
  <si>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</si>
  <si>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</si>
  <si>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</si>
  <si>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</si>
  <si>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</si>
  <si>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</si>
  <si>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</si>
  <si>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</si>
  <si>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</si>
  <si>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</si>
  <si>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</si>
  <si>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</si>
  <si>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</si>
  <si>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</si>
  <si>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</si>
  <si>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</si>
  <si>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</si>
  <si>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</si>
  <si>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</si>
  <si>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</si>
  <si>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</si>
  <si>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</si>
  <si>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</si>
  <si>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</si>
  <si>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</si>
  <si>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</si>
  <si>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</si>
  <si>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</si>
  <si>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</si>
  <si>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</si>
  <si>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</si>
  <si>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</si>
  <si>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</si>
  <si>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</si>
  <si>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</si>
  <si>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</si>
  <si>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</si>
  <si>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</si>
  <si>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</si>
  <si>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</si>
  <si>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</si>
  <si>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</si>
  <si>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</si>
  <si>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</si>
  <si>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</si>
  <si>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</si>
  <si>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</si>
  <si>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</si>
  <si>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</si>
  <si>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</si>
  <si>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</si>
  <si>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</si>
  <si>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</si>
  <si>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</si>
  <si>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</si>
  <si>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</si>
  <si>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</si>
  <si>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</si>
  <si>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</si>
  <si>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</si>
  <si>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</si>
  <si>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</si>
  <si>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</si>
  <si>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</si>
  <si>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</si>
  <si>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</si>
  <si>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</si>
  <si>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</si>
  <si>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</si>
  <si>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</si>
  <si>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</si>
  <si>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</si>
  <si>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</si>
  <si>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</si>
  <si>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</si>
  <si>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</si>
  <si>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</si>
  <si>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</si>
  <si>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</si>
  <si>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</si>
  <si>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</si>
  <si>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</si>
  <si>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</si>
  <si>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</si>
  <si>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</si>
  <si>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</si>
  <si>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</si>
  <si>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</si>
  <si>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</si>
  <si>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</si>
  <si>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</si>
  <si>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</si>
  <si>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</si>
  <si>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</si>
  <si>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</si>
  <si>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</si>
  <si>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</si>
  <si>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</si>
  <si>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</si>
  <si>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</si>
  <si>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</si>
  <si>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</si>
  <si>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</si>
  <si>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</si>
  <si>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</si>
  <si>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</si>
  <si>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</si>
  <si>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</si>
  <si>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</si>
  <si>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</si>
  <si>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</si>
  <si>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</si>
  <si>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</si>
  <si>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</si>
  <si>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</si>
  <si>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</si>
  <si>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</si>
  <si>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</si>
  <si>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</si>
  <si>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</si>
  <si>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</si>
  <si>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</si>
  <si>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</si>
  <si>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</si>
  <si>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</si>
  <si>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</si>
  <si>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</si>
  <si>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</si>
  <si>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</si>
  <si>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</si>
  <si>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</si>
  <si>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</si>
  <si>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</si>
  <si>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</si>
  <si>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</si>
  <si>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</si>
  <si>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</si>
  <si>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</si>
  <si>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</si>
  <si>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</si>
  <si>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</si>
  <si>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</si>
  <si>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</si>
  <si>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</si>
  <si>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</si>
  <si>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</si>
  <si>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</si>
  <si>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</si>
  <si>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</si>
  <si>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</si>
  <si>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</si>
  <si>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</si>
  <si>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</si>
  <si>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</si>
  <si>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</si>
  <si>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</si>
  <si>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</si>
  <si>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</si>
  <si>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</si>
  <si>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</si>
  <si>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</si>
  <si>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</si>
  <si>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</si>
  <si>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</si>
  <si>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</si>
  <si>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</si>
  <si>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</si>
  <si>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</si>
  <si>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</si>
  <si>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</si>
  <si>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</si>
  <si>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</si>
  <si>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</si>
  <si>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</si>
  <si>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</si>
  <si>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</si>
  <si>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</si>
  <si>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</si>
  <si>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</si>
  <si>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</si>
  <si>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</si>
  <si>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</si>
  <si>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</si>
  <si>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</si>
  <si>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</si>
  <si>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</si>
  <si>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</si>
  <si>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</si>
  <si>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</si>
  <si>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</si>
  <si>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</si>
  <si>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</si>
  <si>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</si>
  <si>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</si>
  <si>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</si>
  <si>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</si>
  <si>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</si>
  <si>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</si>
  <si>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</si>
  <si>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</si>
  <si>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</si>
  <si>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</si>
  <si>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</si>
  <si>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</si>
  <si>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</si>
  <si>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</si>
  <si>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</si>
  <si>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</si>
  <si>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</si>
  <si>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</si>
  <si>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</si>
  <si>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</si>
  <si>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</si>
  <si>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</si>
  <si>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</si>
  <si>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</si>
  <si>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</si>
  <si>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</si>
  <si>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</si>
  <si>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</si>
  <si>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</si>
  <si>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</si>
  <si>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</si>
  <si>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</si>
  <si>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</si>
  <si>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</si>
  <si>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</si>
  <si>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</si>
  <si>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</si>
  <si>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</si>
  <si>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</si>
  <si>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</si>
  <si>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</si>
  <si>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</si>
  <si>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</si>
  <si>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</si>
  <si>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</si>
  <si>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</si>
  <si>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</si>
  <si>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</si>
  <si>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</si>
  <si>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</si>
  <si>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</si>
  <si>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</si>
  <si>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</si>
  <si>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</si>
  <si>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</si>
  <si>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</si>
  <si>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</si>
  <si>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</si>
  <si>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</si>
  <si>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</si>
  <si>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</si>
  <si>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</si>
  <si>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</si>
  <si>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</si>
  <si>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</si>
  <si>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</si>
  <si>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</si>
  <si>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</si>
  <si>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</si>
  <si>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</si>
  <si>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</si>
  <si>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</si>
  <si>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</si>
  <si>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</si>
  <si>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</si>
  <si>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</si>
  <si>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</si>
  <si>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</si>
  <si>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</si>
  <si>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</si>
  <si>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</si>
  <si>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</si>
  <si>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</si>
  <si>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</si>
  <si>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</si>
  <si>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</si>
  <si>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</si>
  <si>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</si>
  <si>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</si>
  <si>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</si>
  <si>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</si>
  <si>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</si>
  <si>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</si>
  <si>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</si>
  <si>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</si>
  <si>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</si>
  <si>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</si>
  <si>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</si>
  <si>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</si>
  <si>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</si>
  <si>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</si>
  <si>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</si>
  <si>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</si>
  <si>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</si>
  <si>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</si>
  <si>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</si>
  <si>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</si>
  <si>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</si>
  <si>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</si>
  <si>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</si>
  <si>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</si>
  <si>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</si>
  <si>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</si>
  <si>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</si>
  <si>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</si>
  <si>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</si>
  <si>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</si>
  <si>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</si>
  <si>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</si>
  <si>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</si>
  <si>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</si>
  <si>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</si>
  <si>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</si>
  <si>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</si>
  <si>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</si>
  <si>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</si>
  <si>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</si>
  <si>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</si>
  <si>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</si>
  <si>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</si>
  <si>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</si>
  <si>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</si>
  <si>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</si>
  <si>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</si>
  <si>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</si>
  <si>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</si>
  <si>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</si>
  <si>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</si>
  <si>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</si>
  <si>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</si>
  <si>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</si>
  <si>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</si>
  <si>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</si>
  <si>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</si>
  <si>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</si>
  <si>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</si>
  <si>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</si>
  <si>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</si>
  <si>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</si>
  <si>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</si>
  <si>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</si>
  <si>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</si>
  <si>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</si>
  <si>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</si>
  <si>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</si>
  <si>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</si>
  <si>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</si>
  <si>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</si>
  <si>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</si>
  <si>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</si>
  <si>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</si>
  <si>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</si>
  <si>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</si>
  <si>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</si>
  <si>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</si>
  <si>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</si>
  <si>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</si>
  <si>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</si>
  <si>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</si>
  <si>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</si>
  <si>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</si>
  <si>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</si>
  <si>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</si>
  <si>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</si>
  <si>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</si>
  <si>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</si>
  <si>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</si>
  <si>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</si>
  <si>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</si>
  <si>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</si>
  <si>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</si>
  <si>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</si>
  <si>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</si>
  <si>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</si>
  <si>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</si>
  <si>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</si>
  <si>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</si>
  <si>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</si>
  <si>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</si>
  <si>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</si>
  <si>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</si>
  <si>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</si>
  <si>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</si>
  <si>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</si>
  <si>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</si>
  <si>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</si>
  <si>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</si>
  <si>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</si>
  <si>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</si>
  <si>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</si>
  <si>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</si>
  <si>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</si>
  <si>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</si>
  <si>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</si>
  <si>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</si>
  <si>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</si>
  <si>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</si>
  <si>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</si>
  <si>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</si>
  <si>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</si>
  <si>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</si>
  <si>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</si>
  <si>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</si>
  <si>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</si>
  <si>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</si>
  <si>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</si>
  <si>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</si>
  <si>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</si>
  <si>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</si>
  <si>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</si>
  <si>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</si>
  <si>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</si>
  <si>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</si>
  <si>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</si>
  <si>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</si>
  <si>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</si>
  <si>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</si>
  <si>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</si>
  <si>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</si>
  <si>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</si>
  <si>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</si>
  <si>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</si>
  <si>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</si>
  <si>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</si>
  <si>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</si>
  <si>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</si>
  <si>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</si>
  <si>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</si>
  <si>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</si>
  <si>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</si>
  <si>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</si>
  <si>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</si>
  <si>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</si>
  <si>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</si>
  <si>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</si>
  <si>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</si>
  <si>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</si>
  <si>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</si>
  <si>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</si>
  <si>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</si>
  <si>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</si>
  <si>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</si>
  <si>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</si>
  <si>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</si>
  <si>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</si>
  <si>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</si>
  <si>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</si>
  <si>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</si>
  <si>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</si>
  <si>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</si>
  <si>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</si>
  <si>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</si>
  <si>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</si>
  <si>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</si>
  <si>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</si>
  <si>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</si>
  <si>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</si>
  <si>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</si>
  <si>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</si>
  <si>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</si>
  <si>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</si>
  <si>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</si>
  <si>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</si>
  <si>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</si>
  <si>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</si>
  <si>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</si>
  <si>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</si>
  <si>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</si>
  <si>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</si>
  <si>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</si>
  <si>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</si>
  <si>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</si>
  <si>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</si>
  <si>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</si>
  <si>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</si>
  <si>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</si>
  <si>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</si>
  <si>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</si>
  <si>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</si>
  <si>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</si>
  <si>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</si>
  <si>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</si>
  <si>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</si>
  <si>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</si>
  <si>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</si>
  <si>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</si>
  <si>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</si>
  <si>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</si>
  <si>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</si>
  <si>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</si>
  <si>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</si>
  <si>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</si>
  <si>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</si>
  <si>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</si>
  <si>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</si>
  <si>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</si>
  <si>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</si>
  <si>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</si>
  <si>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</si>
  <si>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</si>
  <si>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</si>
  <si>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</si>
  <si>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</si>
  <si>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</si>
  <si>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</si>
  <si>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</si>
  <si>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</si>
  <si>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</si>
  <si>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</si>
  <si>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</si>
  <si>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</si>
  <si>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</si>
  <si>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</si>
  <si>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</si>
  <si>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</si>
  <si>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</si>
  <si>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</si>
  <si>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</si>
  <si>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</si>
  <si>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</si>
  <si>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</si>
  <si>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</si>
  <si>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</si>
  <si>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</si>
  <si>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</si>
  <si>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</si>
  <si>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</si>
  <si>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</si>
  <si>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</si>
  <si>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</si>
  <si>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</si>
  <si>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</si>
  <si>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</si>
  <si>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</si>
  <si>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</si>
  <si>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</si>
  <si>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</si>
  <si>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</si>
  <si>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</si>
  <si>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</si>
  <si>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</si>
  <si>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</si>
  <si>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</si>
  <si>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</si>
  <si>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</si>
  <si>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</si>
  <si>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</si>
  <si>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</si>
  <si>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</si>
  <si>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</si>
  <si>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</si>
  <si>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</si>
  <si>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</si>
  <si>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</si>
  <si>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</si>
  <si>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</si>
  <si>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</si>
  <si>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</si>
  <si>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</si>
  <si>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</si>
  <si>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</si>
  <si>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</si>
  <si>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</si>
  <si>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</si>
  <si>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</si>
  <si>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</si>
  <si>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</si>
  <si>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</si>
  <si>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</si>
  <si>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</si>
  <si>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</si>
  <si>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</si>
  <si>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</si>
  <si>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</si>
  <si>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</si>
  <si>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</si>
  <si>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</si>
  <si>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</si>
  <si>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</si>
  <si>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</si>
  <si>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</si>
  <si>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</si>
  <si>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</si>
  <si>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</si>
  <si>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</si>
  <si>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</si>
  <si>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</si>
  <si>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</si>
  <si>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</si>
  <si>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</si>
  <si>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</si>
  <si>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</si>
  <si>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</si>
  <si>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</si>
  <si>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</si>
  <si>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</si>
  <si>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</si>
  <si>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</si>
  <si>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</si>
  <si>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</si>
  <si>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</si>
  <si>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</si>
  <si>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</si>
  <si>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</si>
  <si>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</si>
  <si>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</si>
  <si>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</si>
  <si>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</si>
  <si>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</si>
  <si>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</si>
  <si>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</si>
  <si>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</si>
  <si>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</si>
  <si>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</si>
  <si>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</si>
  <si>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</si>
  <si>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</si>
  <si>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</si>
  <si>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</si>
  <si>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</si>
  <si>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</si>
  <si>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</si>
  <si>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</si>
  <si>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</si>
  <si>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</si>
  <si>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</si>
  <si>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</si>
  <si>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</si>
  <si>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</si>
  <si>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</si>
  <si>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</si>
  <si>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</si>
  <si>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</si>
  <si>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</si>
  <si>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</si>
  <si>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</si>
  <si>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</si>
  <si>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</si>
  <si>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</si>
  <si>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</si>
  <si>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</si>
  <si>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</si>
  <si>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</si>
  <si>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</si>
  <si>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</si>
  <si>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</si>
  <si>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</si>
  <si>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</si>
  <si>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</si>
  <si>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</si>
  <si>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</si>
  <si>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</si>
  <si>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</si>
  <si>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</si>
  <si>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</si>
  <si>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</si>
  <si>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</si>
  <si>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</si>
  <si>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</si>
  <si>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</si>
  <si>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</si>
  <si>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</si>
  <si>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</si>
  <si>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</si>
  <si>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</si>
  <si>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</si>
  <si>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</si>
  <si>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</si>
  <si>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</si>
  <si>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</si>
  <si>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</si>
  <si>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</si>
  <si>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</si>
  <si>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</si>
  <si>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</si>
  <si>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</si>
  <si>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</si>
  <si>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</si>
  <si>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</si>
  <si>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</si>
  <si>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</si>
  <si>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</si>
  <si>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</si>
  <si>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</si>
  <si>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</si>
  <si>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</si>
  <si>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</si>
  <si>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</si>
  <si>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</si>
  <si>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</si>
  <si>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</si>
  <si>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</si>
  <si>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</si>
  <si>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</si>
  <si>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</si>
  <si>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</si>
  <si>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</si>
  <si>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</si>
  <si>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</si>
  <si>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</si>
  <si>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</si>
  <si>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</si>
  <si>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</si>
  <si>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</si>
  <si>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</si>
  <si>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</si>
  <si>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</si>
  <si>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</si>
  <si>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</si>
  <si>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</si>
  <si>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</si>
  <si>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</si>
  <si>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</si>
  <si>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</si>
  <si>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</si>
  <si>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</si>
  <si>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</si>
  <si>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</si>
  <si>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</si>
  <si>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</si>
  <si>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</si>
  <si>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</si>
  <si>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</si>
  <si>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</si>
  <si>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</si>
  <si>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</si>
  <si>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</si>
  <si>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</si>
  <si>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</si>
  <si>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</si>
  <si>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</si>
  <si>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</si>
  <si>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</si>
  <si>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</si>
  <si>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</si>
  <si>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</si>
  <si>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</si>
  <si>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</si>
  <si>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</si>
  <si>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</si>
  <si>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</si>
  <si>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</si>
  <si>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</si>
  <si>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</si>
  <si>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</si>
  <si>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</si>
  <si>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</si>
  <si>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</si>
  <si>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</si>
  <si>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</si>
  <si>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</si>
  <si>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</si>
  <si>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</si>
  <si>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</si>
  <si>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</si>
  <si>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</si>
  <si>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</si>
  <si>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</si>
  <si>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</si>
  <si>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</si>
  <si>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</si>
  <si>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</si>
  <si>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</si>
  <si>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</si>
  <si>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</si>
  <si>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</si>
  <si>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</si>
  <si>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</si>
  <si>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</si>
  <si>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</si>
  <si>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</si>
  <si>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</si>
  <si>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</si>
  <si>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</si>
  <si>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</si>
  <si>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</si>
  <si>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</si>
  <si>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</si>
  <si>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</si>
  <si>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</si>
  <si>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</si>
  <si>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</si>
  <si>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</si>
  <si>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</si>
  <si>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</si>
  <si>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</si>
  <si>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</si>
  <si>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</si>
  <si>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</si>
  <si>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</si>
  <si>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</si>
  <si>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</si>
  <si>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</si>
  <si>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</si>
  <si>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</si>
  <si>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</si>
  <si>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</si>
  <si>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</si>
  <si>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</si>
  <si>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</si>
  <si>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</si>
  <si>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</si>
  <si>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</si>
  <si>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</si>
  <si>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</si>
  <si>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</si>
  <si>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</si>
  <si>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</si>
  <si>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</si>
  <si>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</si>
  <si>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</si>
  <si>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</si>
  <si>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</si>
  <si>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</si>
  <si>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</si>
  <si>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</si>
  <si>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</si>
  <si>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</si>
  <si>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</si>
  <si>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</si>
  <si>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</si>
  <si>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</si>
  <si>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</si>
  <si>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</si>
  <si>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</si>
  <si>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</si>
  <si>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</si>
  <si>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</si>
  <si>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</si>
  <si>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</si>
  <si>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</si>
  <si>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</si>
  <si>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</si>
  <si>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</si>
  <si>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</si>
  <si>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</si>
  <si>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</si>
  <si>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</si>
  <si>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</si>
  <si>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</si>
  <si>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</si>
  <si>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</si>
  <si>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</si>
  <si>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</si>
  <si>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</si>
  <si>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</si>
  <si>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</si>
  <si>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</si>
  <si>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</si>
  <si>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</si>
  <si>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</si>
  <si>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</si>
  <si>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</si>
  <si>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</si>
  <si>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</si>
  <si>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</si>
  <si>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</si>
  <si>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</si>
  <si>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</si>
  <si>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</si>
  <si>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</si>
  <si>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</si>
  <si>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</si>
  <si>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</si>
  <si>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</si>
  <si>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</si>
  <si>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</si>
  <si>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</si>
  <si>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</si>
  <si>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</si>
  <si>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</si>
  <si>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</si>
  <si>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</si>
  <si>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</si>
  <si>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</si>
  <si>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</si>
  <si>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</si>
  <si>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</si>
  <si>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</si>
  <si>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</si>
  <si>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</si>
  <si>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</si>
  <si>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</si>
  <si>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</si>
  <si>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</si>
  <si>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</si>
  <si>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</si>
  <si>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</si>
  <si>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</si>
  <si>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</si>
  <si>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</si>
  <si>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</si>
  <si>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</si>
  <si>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</si>
  <si>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</si>
  <si>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</si>
  <si>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</si>
  <si>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</si>
  <si>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</si>
  <si>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</si>
  <si>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</si>
  <si>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</si>
  <si>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</si>
  <si>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</si>
  <si>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</si>
  <si>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</si>
  <si>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</si>
  <si>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</si>
  <si>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</si>
  <si>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</si>
  <si>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</si>
  <si>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</si>
  <si>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</si>
  <si>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</si>
  <si>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</si>
  <si>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</si>
  <si>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</si>
  <si>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</si>
  <si>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</si>
  <si>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</si>
  <si>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</si>
  <si>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</si>
  <si>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</si>
  <si>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</si>
  <si>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</si>
  <si>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</si>
  <si>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</si>
  <si>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</si>
  <si>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</si>
  <si>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</si>
  <si>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</si>
  <si>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</si>
  <si>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</si>
  <si>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</si>
  <si>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</si>
  <si>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</si>
  <si>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</si>
  <si>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</si>
  <si>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</si>
  <si>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</si>
  <si>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</si>
  <si>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</si>
  <si>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</si>
  <si>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</si>
  <si>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</si>
  <si>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</si>
  <si>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</si>
  <si>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</si>
  <si>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</si>
  <si>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</si>
  <si>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</si>
  <si>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</si>
  <si>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</si>
  <si>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</si>
  <si>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</si>
  <si>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</si>
  <si>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</si>
  <si>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</si>
  <si>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</si>
  <si>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</si>
  <si>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</si>
  <si>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</si>
  <si>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</si>
  <si>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</si>
  <si>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</si>
  <si>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</si>
  <si>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</si>
  <si>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</si>
  <si>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</si>
  <si>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</si>
  <si>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</si>
  <si>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</si>
  <si>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</si>
  <si>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</si>
  <si>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</si>
  <si>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</si>
  <si>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</si>
  <si>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</si>
  <si>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</si>
  <si>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</si>
  <si>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</si>
  <si>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</si>
  <si>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</si>
  <si>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</si>
  <si>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</si>
  <si>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</si>
  <si>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</si>
  <si>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</si>
  <si>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</si>
  <si>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</si>
  <si>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</si>
  <si>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</si>
  <si>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</si>
  <si>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</si>
  <si>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</si>
  <si>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</si>
  <si>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</si>
  <si>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</si>
  <si>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</si>
  <si>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</si>
  <si>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</si>
  <si>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</si>
  <si>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</si>
  <si>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</si>
  <si>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</si>
  <si>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</si>
  <si>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</si>
  <si>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</si>
  <si>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</si>
  <si>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</si>
  <si>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</si>
  <si>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</si>
  <si>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</si>
  <si>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</si>
  <si>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</si>
  <si>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</si>
  <si>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</si>
  <si>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</si>
  <si>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</si>
  <si>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</si>
  <si>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</si>
  <si>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</si>
  <si>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</si>
  <si>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</si>
  <si>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</si>
  <si>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</si>
  <si>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</si>
  <si>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</si>
  <si>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</si>
  <si>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</si>
  <si>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</si>
  <si>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</si>
  <si>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</si>
  <si>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</si>
  <si>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</si>
  <si>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</si>
  <si>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</si>
  <si>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</si>
  <si>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</si>
  <si>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</si>
  <si>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</si>
  <si>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</si>
  <si>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</si>
  <si>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</si>
  <si>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</si>
  <si>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</si>
  <si>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</si>
  <si>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</si>
  <si>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</si>
  <si>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</si>
  <si>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</si>
  <si>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</si>
  <si>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</si>
  <si>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</si>
  <si>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</si>
  <si>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</si>
  <si>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</si>
  <si>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</si>
  <si>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</si>
  <si>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</si>
  <si>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</si>
  <si>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</si>
  <si>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</si>
  <si>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</si>
  <si>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</si>
  <si>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</si>
  <si>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</si>
  <si>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</si>
  <si>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</si>
  <si>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</si>
  <si>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</si>
  <si>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</si>
  <si>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</si>
  <si>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</si>
  <si>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</si>
  <si>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</si>
  <si>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</si>
  <si>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</si>
  <si>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</si>
  <si>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</si>
  <si>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</si>
  <si>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</si>
  <si>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</si>
  <si>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</si>
  <si>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</si>
  <si>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</si>
  <si>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</si>
  <si>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</si>
  <si>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</si>
  <si>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</si>
  <si>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</si>
  <si>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</si>
  <si>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</si>
  <si>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</si>
  <si>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</si>
  <si>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</si>
  <si>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</si>
  <si>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</si>
  <si>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</si>
  <si>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</si>
  <si>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</si>
  <si>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</si>
  <si>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</si>
  <si>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</si>
  <si>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</si>
  <si>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</si>
  <si>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</si>
  <si>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</si>
  <si>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</si>
  <si>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</si>
  <si>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</si>
  <si>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</si>
  <si>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</si>
  <si>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</si>
  <si>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</si>
  <si>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</si>
  <si>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</si>
  <si>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</si>
  <si>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</si>
  <si>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</si>
  <si>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</si>
  <si>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</si>
  <si>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</si>
  <si>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</si>
  <si>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</si>
  <si>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</si>
  <si>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</si>
  <si>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</si>
  <si>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</si>
  <si>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</si>
  <si>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</si>
  <si>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</si>
  <si>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</si>
  <si>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</si>
  <si>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</si>
  <si>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</si>
  <si>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</si>
  <si>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</si>
  <si>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</si>
  <si>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</si>
  <si>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</si>
  <si>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</si>
  <si>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</si>
  <si>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</si>
  <si>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</si>
  <si>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</si>
  <si>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</si>
  <si>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</si>
  <si>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</si>
  <si>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</si>
  <si>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</si>
  <si>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</si>
  <si>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</si>
  <si>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</si>
  <si>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</si>
  <si>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</si>
  <si>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</si>
  <si>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</si>
  <si>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</si>
  <si>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</si>
  <si>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</si>
  <si>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</si>
  <si>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</si>
  <si>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</si>
  <si>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</si>
  <si>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</si>
  <si>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</si>
  <si>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</si>
  <si>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</si>
  <si>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</si>
  <si>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</si>
  <si>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</si>
  <si>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</si>
  <si>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</si>
  <si>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</si>
  <si>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</si>
  <si>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</si>
  <si>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</si>
  <si>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</si>
  <si>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</si>
  <si>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</si>
  <si>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</si>
  <si>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</si>
  <si>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</si>
  <si>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</si>
  <si>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</si>
  <si>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</si>
  <si>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</si>
  <si>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</si>
  <si>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</si>
  <si>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</si>
  <si>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</si>
  <si>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</si>
  <si>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</si>
  <si>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</si>
  <si>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</si>
  <si>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</si>
  <si>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</si>
  <si>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</si>
  <si>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</si>
  <si>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</si>
  <si>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</si>
  <si>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</si>
  <si>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</si>
  <si>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</si>
  <si>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</si>
  <si>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</si>
  <si>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</si>
  <si>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</si>
  <si>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</si>
  <si>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</si>
  <si>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</si>
  <si>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</si>
  <si>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</si>
  <si>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</si>
  <si>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</si>
  <si>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</si>
  <si>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</si>
  <si>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</si>
  <si>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</si>
  <si>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</si>
  <si>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</si>
  <si>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</si>
  <si>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</si>
  <si>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</si>
  <si>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</si>
  <si>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</si>
  <si>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</si>
  <si>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</si>
  <si>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</si>
  <si>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</si>
  <si>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</si>
  <si>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</si>
  <si>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</si>
  <si>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</si>
  <si>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</si>
  <si>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</si>
  <si>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</si>
  <si>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</si>
  <si>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</si>
  <si>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</si>
  <si>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</si>
  <si>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</si>
  <si>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</si>
  <si>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</si>
  <si>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</si>
  <si>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</si>
  <si>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</si>
  <si>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</si>
  <si>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</si>
  <si>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</si>
  <si>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</si>
  <si>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</si>
  <si>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</si>
  <si>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</si>
  <si>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</si>
  <si>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</si>
  <si>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</si>
  <si>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</si>
  <si>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</si>
  <si>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</si>
  <si>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</si>
  <si>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</si>
  <si>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</si>
  <si>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</si>
  <si>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</si>
  <si>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</si>
  <si>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</si>
  <si>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</si>
  <si>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</si>
  <si>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</si>
  <si>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</si>
  <si>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</si>
  <si>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</si>
  <si>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</si>
  <si>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</si>
  <si>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</si>
  <si>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</si>
  <si>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</si>
  <si>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</si>
  <si>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</si>
  <si>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</si>
  <si>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</si>
  <si>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</si>
  <si>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</si>
  <si>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</si>
  <si>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</si>
  <si>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</si>
  <si>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</si>
  <si>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</si>
  <si>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</si>
  <si>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</si>
  <si>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</si>
  <si>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</si>
  <si>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</si>
  <si>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</si>
  <si>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</si>
  <si>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</si>
  <si>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</si>
  <si>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</si>
  <si>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</si>
  <si>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</si>
  <si>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</si>
  <si>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</si>
  <si>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</si>
  <si>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</si>
  <si>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</si>
  <si>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</si>
  <si>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</si>
  <si>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</si>
  <si>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</si>
  <si>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</si>
  <si>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</si>
  <si>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</si>
  <si>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</si>
  <si>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</si>
  <si>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</si>
  <si>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</si>
  <si>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</si>
  <si>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</si>
  <si>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</si>
  <si>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</si>
  <si>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</si>
  <si>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</si>
  <si>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</si>
  <si>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</si>
  <si>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</si>
  <si>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</si>
  <si>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</si>
  <si>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</si>
  <si>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</si>
  <si>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</si>
  <si>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</si>
  <si>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</si>
  <si>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</si>
  <si>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</si>
  <si>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</si>
  <si>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</si>
  <si>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</si>
  <si>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</si>
  <si>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</si>
  <si>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</si>
  <si>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</si>
  <si>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</si>
  <si>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</si>
  <si>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</si>
  <si>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</si>
  <si>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</si>
  <si>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</si>
  <si>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</si>
  <si>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</si>
  <si>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</si>
  <si>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</si>
  <si>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</si>
  <si>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</si>
  <si>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</si>
  <si>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</si>
  <si>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</si>
  <si>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</si>
  <si>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</si>
  <si>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</si>
  <si>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</si>
  <si>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</si>
  <si>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</si>
  <si>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</si>
  <si>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</si>
  <si>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</si>
  <si>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</si>
  <si>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</si>
  <si>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</si>
  <si>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</si>
  <si>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</si>
  <si>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</si>
  <si>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</si>
  <si>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</si>
  <si>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</si>
  <si>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</si>
  <si>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</si>
  <si>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</si>
  <si>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</si>
  <si>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</si>
  <si>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</si>
  <si>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</si>
  <si>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</si>
  <si>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</si>
  <si>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</si>
  <si>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</si>
  <si>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</si>
  <si>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</si>
  <si>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</si>
  <si>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</si>
  <si>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</si>
  <si>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</si>
  <si>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</si>
  <si>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</si>
  <si>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</si>
  <si>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</si>
  <si>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</si>
  <si>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</si>
  <si>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</si>
  <si>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</si>
  <si>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</si>
  <si>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</si>
  <si>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</si>
  <si>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</si>
  <si>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</si>
  <si>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</si>
  <si>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</si>
  <si>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</si>
  <si>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</si>
  <si>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</si>
  <si>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</si>
  <si>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</si>
  <si>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</si>
  <si>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</si>
  <si>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</si>
  <si>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</si>
  <si>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</si>
  <si>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</si>
  <si>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</si>
  <si>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</si>
  <si>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</si>
  <si>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</si>
  <si>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</si>
  <si>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</si>
  <si>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</si>
  <si>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</si>
  <si>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</si>
  <si>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</si>
  <si>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</si>
  <si>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</si>
  <si>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</si>
  <si>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</si>
  <si>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</si>
  <si>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</si>
  <si>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</si>
  <si>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</si>
  <si>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</si>
  <si>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</si>
  <si>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</si>
  <si>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</si>
  <si>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</si>
  <si>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</si>
  <si>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</si>
  <si>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</si>
  <si>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</si>
  <si>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</si>
  <si>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</si>
  <si>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</si>
  <si>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</si>
  <si>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</si>
  <si>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</si>
  <si>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</si>
  <si>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</si>
  <si>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</si>
  <si>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</si>
  <si>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</si>
  <si>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</si>
  <si>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</si>
  <si>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</si>
  <si>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</si>
  <si>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</si>
  <si>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</si>
  <si>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</si>
  <si>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</si>
  <si>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</si>
  <si>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</si>
  <si>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</si>
  <si>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</si>
  <si>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</si>
  <si>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</si>
  <si>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</si>
  <si>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</si>
  <si>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</si>
  <si>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</si>
  <si>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</si>
  <si>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</si>
  <si>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</si>
  <si>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</si>
  <si>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</si>
  <si>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</si>
  <si>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</si>
  <si>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</si>
  <si>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</si>
  <si>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</si>
  <si>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</si>
  <si>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</si>
  <si>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</si>
  <si>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</si>
  <si>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</si>
  <si>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</si>
  <si>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</si>
  <si>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</si>
  <si>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</si>
  <si>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</si>
  <si>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</si>
  <si>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</si>
  <si>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</si>
  <si>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</si>
  <si>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</si>
  <si>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</si>
  <si>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</si>
  <si>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</si>
  <si>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</si>
  <si>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</si>
  <si>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</si>
  <si>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</si>
  <si>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</si>
  <si>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</si>
  <si>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</si>
  <si>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</si>
  <si>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</si>
  <si>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</si>
  <si>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</si>
  <si>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</si>
  <si>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</si>
  <si>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</si>
  <si>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</si>
  <si>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</si>
  <si>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</si>
  <si>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</si>
  <si>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</si>
  <si>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</si>
  <si>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</si>
  <si>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</si>
  <si>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</si>
  <si>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</si>
  <si>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</si>
  <si>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</si>
  <si>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</si>
  <si>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</si>
  <si>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</si>
  <si>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</si>
  <si>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</si>
  <si>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</si>
  <si>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</si>
  <si>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</si>
  <si>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</si>
  <si>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</si>
  <si>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</si>
  <si>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</si>
  <si>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</si>
  <si>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</si>
  <si>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</si>
  <si>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</si>
  <si>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</si>
  <si>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</si>
  <si>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</si>
  <si>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</si>
  <si>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</si>
  <si>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</si>
  <si>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</si>
  <si>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</si>
  <si>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</si>
  <si>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</si>
  <si>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</si>
  <si>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</si>
  <si>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</si>
  <si>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</si>
  <si>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</si>
  <si>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</si>
  <si>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</si>
  <si>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</si>
  <si>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</si>
  <si>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</si>
  <si>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</si>
  <si>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</si>
  <si>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</si>
  <si>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</si>
  <si>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</si>
  <si>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</si>
  <si>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</si>
  <si>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</si>
  <si>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</si>
  <si>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</si>
  <si>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</si>
  <si>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</si>
  <si>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</si>
  <si>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</si>
  <si>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</si>
  <si>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</si>
  <si>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</si>
  <si>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</si>
  <si>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</si>
  <si>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</si>
  <si>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</si>
  <si>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</si>
  <si>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</si>
  <si>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</si>
  <si>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</si>
  <si>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</si>
  <si>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</si>
  <si>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</si>
  <si>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</si>
  <si>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</si>
  <si>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</si>
  <si>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</si>
  <si>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</si>
  <si>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</si>
  <si>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</si>
  <si>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</si>
  <si>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</si>
  <si>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</si>
  <si>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</si>
  <si>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</si>
  <si>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</si>
  <si>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</si>
  <si>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</si>
  <si>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</si>
  <si>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</si>
  <si>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</si>
  <si>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</si>
  <si>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</si>
  <si>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</si>
  <si>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</si>
  <si>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</si>
  <si>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</si>
  <si>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</si>
  <si>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</si>
  <si>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</si>
  <si>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</si>
  <si>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</si>
  <si>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</si>
  <si>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</si>
  <si>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</si>
  <si>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</si>
  <si>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</si>
  <si>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</si>
  <si>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</si>
  <si>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</si>
  <si>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</si>
  <si>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</si>
  <si>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</si>
  <si>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</si>
  <si>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</si>
  <si>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</si>
  <si>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</si>
  <si>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</si>
  <si>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</si>
  <si>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</si>
  <si>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</si>
  <si>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</si>
  <si>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</si>
  <si>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</si>
  <si>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</si>
  <si>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</si>
  <si>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</si>
  <si>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</si>
  <si>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</si>
  <si>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</si>
  <si>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</si>
  <si>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</si>
  <si>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</si>
  <si>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</si>
  <si>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</si>
  <si>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</si>
  <si>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</si>
  <si>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</si>
  <si>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</si>
  <si>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</si>
  <si>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</si>
  <si>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</si>
  <si>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</si>
  <si>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</si>
  <si>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</si>
  <si>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</si>
  <si>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</si>
  <si>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</si>
  <si>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</si>
  <si>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</si>
  <si>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</si>
  <si>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</si>
  <si>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</si>
  <si>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</si>
  <si>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</si>
  <si>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</si>
  <si>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</si>
  <si>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</si>
  <si>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</si>
  <si>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</si>
  <si>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</si>
  <si>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</si>
  <si>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</si>
  <si>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</si>
  <si>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</si>
  <si>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</si>
  <si>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</si>
  <si>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</si>
  <si>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</si>
  <si>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</si>
  <si>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</si>
  <si>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</si>
  <si>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</si>
  <si>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</si>
  <si>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</si>
  <si>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</si>
  <si>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</si>
  <si>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</si>
  <si>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</si>
  <si>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</si>
  <si>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</si>
  <si>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</si>
  <si>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</si>
  <si>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</si>
  <si>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</si>
  <si>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</si>
  <si>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</si>
  <si>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</si>
  <si>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</si>
  <si>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</si>
  <si>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</si>
  <si>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</si>
  <si>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</si>
  <si>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</si>
  <si>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</si>
  <si>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</si>
  <si>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</si>
  <si>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</si>
  <si>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</si>
  <si>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</si>
  <si>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</si>
  <si>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</si>
  <si>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</si>
  <si>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</si>
  <si>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</si>
  <si>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</si>
  <si>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</si>
  <si>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</si>
  <si>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</si>
  <si>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</si>
  <si>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</si>
  <si>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</si>
  <si>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</si>
  <si>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</si>
  <si>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</si>
  <si>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</si>
  <si>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</si>
  <si>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</si>
  <si>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</si>
  <si>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</si>
  <si>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</si>
  <si>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</si>
  <si>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</si>
  <si>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</si>
  <si>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</si>
  <si>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</si>
  <si>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</si>
  <si>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</si>
  <si>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</si>
  <si>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</si>
  <si>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</si>
  <si>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</si>
  <si>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</si>
  <si>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</si>
  <si>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</si>
  <si>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</si>
  <si>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</si>
  <si>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</si>
  <si>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</si>
  <si>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</si>
  <si>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</si>
  <si>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</si>
  <si>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</si>
  <si>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</si>
  <si>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</si>
  <si>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</si>
  <si>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</si>
  <si>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</si>
  <si>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</si>
  <si>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</si>
  <si>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</si>
  <si>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</si>
  <si>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</si>
  <si>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</si>
  <si>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</si>
  <si>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</si>
  <si>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</si>
  <si>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</si>
  <si>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</si>
  <si>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</si>
  <si>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</si>
  <si>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</si>
  <si>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</si>
  <si>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</si>
  <si>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</si>
  <si>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</si>
  <si>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</si>
  <si>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</si>
  <si>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</si>
  <si>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</si>
  <si>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</si>
  <si>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</si>
  <si>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</si>
  <si>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</si>
  <si>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</si>
  <si>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</si>
  <si>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</si>
  <si>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</si>
  <si>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</si>
  <si>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</si>
  <si>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</si>
  <si>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</si>
  <si>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</si>
  <si>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</si>
  <si>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</si>
  <si>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</si>
  <si>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</si>
  <si>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</si>
  <si>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</si>
  <si>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</si>
  <si>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</si>
  <si>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</si>
  <si>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</si>
  <si>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</si>
  <si>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</si>
  <si>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</si>
  <si>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</si>
  <si>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</si>
  <si>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</si>
  <si>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</si>
  <si>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</si>
  <si>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</si>
  <si>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</si>
  <si>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</si>
  <si>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</si>
  <si>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</si>
  <si>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</si>
  <si>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</si>
  <si>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</si>
  <si>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</si>
  <si>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</si>
  <si>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</si>
  <si>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</si>
  <si>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</si>
  <si>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</si>
  <si>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</si>
  <si>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</si>
  <si>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</si>
  <si>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</si>
  <si>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</si>
  <si>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</si>
  <si>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</si>
  <si>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</si>
  <si>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</si>
  <si>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</si>
  <si>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</si>
  <si>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</si>
  <si>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</si>
  <si>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</si>
  <si>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</si>
  <si>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</si>
  <si>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</si>
  <si>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</si>
  <si>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</si>
  <si>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</si>
  <si>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</si>
  <si>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</si>
  <si>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</si>
  <si>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</si>
  <si>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</si>
  <si>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</si>
  <si>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</si>
  <si>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</si>
  <si>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</si>
  <si>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</si>
  <si>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</si>
  <si>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</si>
  <si>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</si>
  <si>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</si>
  <si>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</si>
  <si>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</si>
  <si>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</si>
  <si>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</si>
  <si>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</si>
  <si>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</si>
  <si>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</si>
  <si>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</si>
  <si>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</si>
  <si>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</si>
  <si>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</si>
  <si>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</si>
  <si>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</si>
  <si>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</si>
  <si>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</si>
  <si>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</si>
  <si>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</si>
  <si>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</si>
  <si>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</si>
  <si>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</si>
  <si>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</si>
  <si>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</si>
  <si>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</si>
  <si>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</si>
  <si>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</si>
  <si>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</si>
  <si>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</si>
  <si>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</si>
  <si>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</si>
  <si>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</si>
  <si>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</si>
  <si>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</si>
  <si>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</si>
  <si>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</si>
  <si>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</si>
  <si>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</si>
  <si>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</si>
  <si>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</si>
  <si>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</si>
  <si>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</si>
  <si>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</si>
  <si>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</si>
  <si>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</si>
  <si>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</si>
  <si>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</si>
  <si>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</si>
  <si>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</si>
  <si>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</si>
  <si>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</si>
  <si>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</si>
  <si>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</si>
  <si>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</si>
  <si>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</si>
  <si>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</si>
  <si>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</si>
  <si>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</si>
  <si>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</si>
  <si>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</si>
  <si>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</si>
  <si>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</si>
  <si>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</si>
  <si>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</si>
  <si>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</si>
  <si>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</si>
  <si>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</si>
  <si>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</si>
  <si>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</si>
  <si>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</si>
  <si>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</si>
  <si>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</si>
  <si>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</si>
  <si>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</si>
  <si>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</si>
  <si>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</si>
  <si>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</si>
  <si>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</si>
  <si>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</si>
  <si>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</si>
  <si>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</si>
  <si>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</si>
  <si>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</si>
  <si>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</si>
  <si>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</si>
  <si>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</si>
  <si>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</si>
  <si>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</si>
  <si>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</si>
  <si>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</si>
  <si>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</si>
  <si>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</si>
  <si>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</si>
  <si>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</si>
  <si>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</si>
  <si>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</si>
  <si>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</si>
  <si>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</si>
  <si>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</si>
  <si>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</si>
  <si>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</si>
  <si>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</si>
  <si>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</si>
  <si>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</si>
  <si>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</si>
  <si>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</si>
  <si>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</si>
  <si>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</si>
  <si>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</si>
  <si>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</si>
  <si>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</si>
  <si>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</si>
  <si>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</si>
  <si>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</si>
  <si>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</si>
  <si>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</si>
  <si>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</si>
  <si>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</si>
  <si>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</si>
  <si>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</si>
  <si>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</si>
  <si>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</si>
  <si>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</si>
  <si>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</si>
  <si>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</si>
  <si>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</si>
  <si>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</si>
  <si>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</si>
  <si>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</si>
  <si>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</si>
  <si>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</si>
  <si>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</si>
  <si>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</si>
  <si>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</si>
  <si>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</si>
  <si>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</si>
  <si>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</si>
  <si>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</si>
  <si>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</si>
  <si>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</si>
  <si>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</si>
  <si>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</si>
  <si>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</si>
  <si>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</si>
  <si>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</si>
  <si>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</si>
  <si>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</si>
  <si>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</si>
  <si>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</si>
  <si>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</si>
  <si>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</si>
  <si>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</si>
  <si>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</si>
  <si>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</si>
  <si>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</si>
  <si>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</si>
  <si>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</si>
  <si>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</si>
  <si>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</si>
  <si>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</si>
  <si>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</si>
  <si>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</si>
  <si>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</si>
  <si>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</si>
  <si>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</si>
  <si>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</si>
  <si>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</si>
  <si>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</si>
  <si>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</si>
  <si>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</si>
  <si>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</si>
  <si>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</si>
  <si>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</si>
  <si>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</si>
  <si>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</si>
  <si>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</si>
  <si>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</si>
  <si>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</si>
  <si>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</si>
  <si>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</si>
  <si>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</si>
  <si>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</si>
  <si>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</si>
  <si>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</si>
  <si>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</si>
  <si>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</si>
  <si>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</si>
  <si>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</si>
  <si>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</si>
  <si>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</si>
  <si>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</si>
  <si>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</si>
  <si>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</si>
  <si>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</si>
  <si>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</si>
  <si>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</si>
  <si>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</si>
  <si>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</si>
  <si>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</si>
  <si>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</si>
  <si>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</si>
  <si>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</si>
  <si>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</si>
  <si>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</si>
  <si>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</si>
  <si>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</si>
  <si>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</si>
  <si>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</si>
  <si>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</si>
  <si>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</si>
  <si>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</si>
  <si>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</si>
  <si>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</si>
  <si>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</si>
  <si>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</si>
  <si>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</si>
  <si>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</si>
  <si>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</si>
  <si>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</si>
  <si>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</si>
  <si>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</si>
  <si>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</si>
  <si>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</si>
  <si>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</si>
  <si>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</si>
  <si>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</si>
  <si>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</si>
  <si>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</si>
  <si>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</si>
  <si>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</si>
  <si>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</si>
  <si>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</si>
  <si>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</si>
  <si>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</si>
  <si>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</si>
  <si>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</si>
  <si>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</si>
  <si>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</si>
  <si>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</si>
  <si>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</si>
  <si>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</si>
  <si>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</si>
  <si>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</si>
  <si>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</si>
  <si>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</si>
  <si>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</si>
  <si>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</si>
  <si>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</si>
  <si>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</si>
  <si>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</si>
  <si>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</si>
  <si>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</si>
  <si>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</si>
  <si>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</si>
  <si>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</si>
  <si>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</si>
  <si>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</si>
  <si>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</si>
  <si>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</si>
  <si>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</si>
  <si>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</si>
  <si>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</si>
  <si>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</si>
  <si>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</si>
  <si>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</si>
  <si>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</si>
  <si>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</si>
  <si>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</si>
  <si>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</si>
  <si>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</si>
  <si>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</si>
  <si>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</si>
  <si>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</si>
  <si>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</si>
  <si>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</si>
  <si>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</si>
  <si>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</si>
  <si>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</si>
  <si>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</si>
  <si>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</si>
  <si>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</si>
  <si>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</si>
  <si>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</si>
  <si>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</si>
  <si>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</si>
  <si>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</si>
  <si>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</si>
  <si>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</si>
  <si>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</si>
  <si>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</si>
  <si>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</si>
  <si>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</si>
  <si>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</si>
  <si>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</si>
  <si>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</si>
  <si>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</si>
  <si>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</si>
  <si>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</si>
  <si>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</si>
  <si>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</si>
  <si>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</si>
  <si>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</si>
  <si>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</si>
  <si>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</si>
  <si>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</si>
  <si>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</si>
  <si>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</si>
  <si>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</si>
  <si>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</si>
  <si>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</si>
  <si>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</si>
  <si>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</si>
  <si>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</si>
  <si>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</si>
  <si>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</si>
  <si>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</si>
  <si>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</si>
  <si>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</si>
  <si>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</si>
  <si>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</si>
  <si>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</si>
  <si>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</si>
  <si>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</si>
  <si>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</si>
  <si>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</si>
  <si>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</si>
  <si>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</si>
  <si>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</si>
  <si>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</si>
  <si>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</si>
  <si>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</si>
  <si>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</si>
  <si>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</si>
  <si>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</si>
  <si>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</si>
  <si>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</si>
  <si>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</si>
  <si>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</si>
  <si>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</si>
  <si>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</si>
  <si>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</si>
  <si>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</si>
  <si>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</si>
  <si>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</si>
  <si>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</si>
  <si>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</si>
  <si>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</si>
  <si>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</si>
  <si>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</si>
  <si>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</si>
  <si>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</si>
  <si>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</si>
  <si>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</si>
  <si>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</si>
  <si>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</si>
  <si>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</si>
  <si>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</si>
  <si>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</si>
  <si>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</si>
  <si>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</si>
  <si>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</si>
  <si>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</si>
  <si>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</si>
  <si>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</si>
  <si>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</si>
  <si>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</si>
  <si>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</si>
  <si>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</si>
  <si>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</si>
  <si>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</si>
  <si>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</si>
  <si>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</si>
  <si>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</si>
  <si>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</si>
  <si>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</si>
  <si>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</si>
  <si>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</si>
  <si>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</si>
  <si>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</si>
  <si>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</si>
  <si>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</si>
  <si>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</si>
  <si>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</si>
  <si>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</si>
  <si>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</si>
  <si>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</si>
  <si>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</si>
  <si>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</si>
  <si>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</si>
  <si>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</si>
  <si>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</si>
  <si>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</si>
  <si>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</si>
  <si>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</si>
  <si>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</si>
  <si>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</si>
  <si>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</si>
  <si>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</si>
  <si>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</si>
  <si>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</si>
  <si>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</si>
  <si>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</si>
  <si>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</si>
  <si>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</si>
  <si>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</si>
  <si>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</si>
  <si>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</si>
  <si>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</si>
  <si>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</si>
  <si>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</si>
  <si>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</si>
  <si>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</si>
  <si>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</si>
  <si>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</si>
  <si>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</si>
  <si>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</si>
  <si>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</si>
  <si>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</si>
  <si>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</si>
  <si>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</si>
  <si>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</si>
  <si>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</si>
  <si>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</si>
  <si>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</si>
  <si>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</si>
  <si>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</si>
  <si>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</si>
  <si>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</si>
  <si>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</si>
  <si>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</si>
  <si>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</si>
  <si>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</si>
  <si>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</si>
  <si>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</si>
  <si>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</si>
  <si>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</si>
  <si>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</si>
  <si>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</si>
  <si>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</si>
  <si>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</si>
  <si>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</si>
  <si>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</si>
  <si>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</si>
  <si>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</si>
  <si>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</si>
  <si>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</si>
  <si>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</si>
  <si>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</si>
  <si>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</si>
  <si>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</si>
  <si>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</si>
  <si>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</si>
  <si>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</si>
  <si>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</si>
  <si>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</si>
  <si>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</si>
  <si>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</si>
  <si>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</si>
  <si>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</si>
  <si>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</si>
  <si>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</si>
  <si>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</si>
  <si>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</si>
  <si>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</si>
  <si>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</si>
  <si>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</si>
  <si>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</si>
  <si>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</si>
  <si>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</si>
  <si>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</si>
  <si>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</si>
  <si>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</si>
  <si>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</si>
  <si>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</si>
  <si>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</si>
  <si>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</si>
  <si>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</si>
  <si>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</si>
  <si>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</si>
  <si>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</si>
  <si>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</si>
  <si>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</si>
  <si>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</si>
  <si>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</si>
  <si>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</si>
  <si>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</si>
  <si>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</si>
  <si>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</si>
  <si>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</si>
  <si>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</si>
  <si>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</si>
  <si>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</si>
  <si>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</si>
  <si>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</si>
  <si>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</si>
  <si>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</si>
  <si>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</si>
  <si>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</si>
  <si>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</si>
  <si>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</si>
  <si>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</si>
  <si>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</si>
  <si>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</si>
  <si>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</si>
  <si>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</si>
  <si>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</si>
  <si>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</si>
  <si>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</si>
  <si>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</si>
  <si>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</si>
  <si>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</si>
  <si>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</si>
  <si>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</si>
  <si>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</si>
  <si>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</si>
  <si>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</si>
  <si>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</si>
  <si>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</si>
  <si>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</si>
  <si>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</si>
  <si>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</si>
  <si>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</si>
  <si>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</si>
  <si>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</si>
  <si>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</si>
  <si>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</si>
  <si>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</si>
  <si>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</si>
  <si>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</si>
  <si>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</si>
  <si>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</si>
  <si>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</si>
  <si>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</si>
  <si>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</si>
  <si>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</si>
  <si>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</si>
  <si>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</si>
  <si>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</si>
  <si>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</si>
  <si>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</si>
  <si>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</si>
  <si>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</si>
  <si>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</si>
  <si>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</si>
  <si>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</si>
  <si>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</si>
  <si>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</si>
  <si>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</si>
  <si>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</si>
  <si>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</si>
  <si>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</si>
  <si>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</si>
  <si>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</si>
  <si>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</si>
  <si>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</si>
  <si>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</si>
  <si>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</si>
  <si>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</si>
  <si>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</si>
  <si>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</si>
  <si>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</si>
  <si>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</si>
  <si>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</si>
  <si>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</si>
  <si>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</si>
  <si>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</si>
  <si>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</si>
  <si>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</si>
  <si>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</si>
  <si>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</si>
  <si>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</si>
  <si>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</si>
  <si>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</si>
  <si>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</si>
  <si>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</si>
  <si>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</si>
  <si>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</si>
  <si>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</si>
  <si>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</si>
  <si>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</si>
  <si>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</si>
  <si>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</si>
  <si>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</si>
  <si>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</si>
  <si>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</si>
  <si>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</si>
  <si>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</si>
  <si>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</si>
  <si>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</si>
  <si>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</si>
  <si>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</si>
  <si>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</si>
  <si>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</si>
  <si>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</si>
  <si>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</si>
  <si>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</si>
  <si>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</si>
  <si>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</si>
  <si>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</si>
  <si>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</si>
  <si>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</si>
  <si>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</si>
  <si>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</si>
  <si>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</si>
  <si>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</si>
  <si>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</si>
  <si>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</si>
  <si>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</si>
  <si>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</si>
  <si>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</si>
  <si>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</si>
  <si>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</si>
  <si>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</si>
  <si>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</si>
  <si>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</si>
  <si>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</si>
  <si>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</si>
  <si>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</si>
  <si>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</si>
  <si>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</si>
  <si>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</si>
  <si>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</si>
  <si>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</si>
  <si>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</si>
  <si>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</si>
  <si>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</si>
  <si>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</si>
  <si>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</si>
  <si>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</si>
  <si>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</si>
  <si>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</si>
  <si>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</si>
  <si>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</si>
  <si>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</si>
  <si>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</si>
  <si>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</si>
  <si>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</si>
  <si>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</si>
  <si>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</si>
  <si>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</si>
  <si>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</si>
  <si>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</si>
  <si>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</si>
  <si>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</si>
  <si>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</si>
  <si>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</si>
  <si>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</si>
  <si>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</si>
  <si>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</si>
  <si>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</si>
  <si>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</si>
  <si>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</si>
  <si>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</si>
  <si>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</si>
  <si>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</si>
  <si>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</si>
  <si>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</si>
  <si>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</si>
  <si>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</si>
  <si>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</si>
  <si>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</si>
  <si>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</si>
  <si>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</si>
  <si>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</si>
  <si>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</si>
  <si>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</si>
  <si>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</si>
  <si>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</si>
  <si>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</si>
  <si>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</si>
  <si>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</si>
  <si>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</si>
  <si>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</si>
  <si>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</si>
  <si>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</si>
  <si>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</si>
  <si>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</si>
  <si>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</si>
  <si>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</si>
  <si>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</si>
  <si>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</si>
  <si>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</si>
  <si>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</si>
  <si>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</si>
  <si>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</si>
  <si>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</si>
  <si>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</si>
  <si>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</si>
  <si>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</si>
  <si>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</si>
  <si>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</si>
  <si>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</si>
  <si>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</si>
  <si>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</si>
  <si>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</si>
  <si>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</si>
  <si>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</si>
  <si>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</si>
  <si>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</si>
  <si>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</si>
  <si>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</si>
  <si>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</si>
  <si>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</si>
  <si>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</si>
  <si>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</si>
  <si>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</si>
  <si>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</si>
  <si>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</si>
  <si>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</si>
  <si>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</si>
  <si>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</si>
  <si>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</si>
  <si>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</si>
  <si>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</si>
  <si>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</si>
  <si>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</si>
  <si>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</si>
  <si>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</si>
  <si>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</si>
  <si>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</si>
  <si>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</si>
  <si>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</si>
  <si>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</si>
  <si>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</si>
  <si>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</si>
  <si>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</si>
  <si>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</si>
  <si>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</si>
  <si>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</si>
  <si>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</si>
  <si>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</si>
  <si>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</si>
  <si>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</si>
  <si>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</si>
  <si>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</si>
  <si>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</si>
  <si>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</si>
  <si>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</si>
  <si>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</si>
  <si>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</si>
  <si>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</si>
  <si>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</si>
  <si>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</si>
  <si>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</si>
  <si>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</si>
  <si>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</si>
  <si>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</si>
  <si>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</si>
  <si>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</si>
  <si>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</si>
  <si>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</si>
  <si>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</si>
  <si>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</si>
  <si>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</si>
  <si>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</si>
  <si>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</si>
  <si>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</si>
  <si>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</si>
  <si>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</si>
  <si>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</si>
  <si>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</si>
  <si>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</si>
  <si>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</si>
  <si>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</si>
  <si>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</si>
  <si>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</si>
  <si>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</si>
  <si>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</si>
  <si>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</si>
  <si>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</si>
  <si>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</si>
  <si>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</si>
  <si>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</si>
  <si>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</si>
  <si>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</si>
  <si>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</si>
  <si>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</si>
  <si>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</si>
  <si>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</si>
  <si>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</si>
  <si>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</si>
  <si>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</si>
  <si>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</si>
  <si>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</si>
  <si>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</si>
  <si>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</si>
  <si>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</si>
  <si>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</si>
  <si>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</si>
  <si>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</si>
  <si>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</si>
  <si>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</si>
  <si>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</si>
  <si>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</si>
  <si>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</si>
  <si>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</si>
  <si>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</si>
  <si>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</si>
  <si>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</si>
  <si>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</si>
  <si>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</si>
  <si>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</si>
  <si>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</si>
  <si>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</si>
  <si>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</si>
  <si>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</si>
  <si>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</si>
  <si>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</si>
  <si>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</si>
  <si>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</si>
  <si>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</si>
  <si>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</si>
  <si>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</si>
  <si>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</si>
  <si>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</si>
  <si>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</si>
  <si>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</si>
  <si>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</si>
  <si>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</si>
  <si>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</si>
  <si>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</si>
  <si>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</si>
  <si>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</si>
  <si>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</si>
  <si>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</si>
  <si>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</si>
  <si>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</si>
  <si>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</si>
  <si>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</si>
  <si>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</si>
  <si>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</si>
  <si>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</si>
  <si>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</si>
  <si>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</si>
  <si>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</si>
  <si>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</si>
  <si>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</si>
  <si>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</si>
  <si>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</si>
  <si>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</si>
  <si>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</si>
  <si>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</si>
  <si>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</si>
  <si>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</si>
  <si>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</si>
  <si>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</si>
  <si>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</si>
  <si>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</si>
  <si>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</si>
  <si>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</si>
  <si>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</si>
  <si>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</si>
  <si>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</si>
  <si>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</si>
  <si>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</si>
  <si>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</si>
  <si>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</si>
  <si>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</si>
  <si>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</si>
  <si>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</si>
  <si>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</si>
  <si>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</si>
  <si>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</si>
  <si>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</si>
  <si>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</si>
  <si>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</si>
  <si>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</si>
  <si>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</si>
  <si>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</si>
  <si>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</si>
  <si>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</si>
  <si>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</si>
  <si>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</si>
  <si>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</si>
  <si>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</si>
  <si>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</si>
  <si>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</si>
  <si>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</si>
  <si>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</si>
  <si>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</si>
  <si>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</si>
  <si>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</si>
  <si>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</si>
  <si>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</si>
  <si>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</si>
  <si>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</si>
  <si>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</si>
  <si>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</si>
  <si>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</si>
  <si>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</si>
  <si>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</si>
  <si>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</si>
  <si>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</si>
  <si>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</si>
  <si>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</si>
  <si>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</si>
  <si>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</si>
  <si>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</si>
  <si>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</si>
  <si>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</si>
  <si>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</si>
  <si>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</si>
  <si>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</si>
  <si>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</si>
  <si>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</si>
  <si>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</si>
  <si>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</si>
  <si>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</si>
  <si>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</si>
  <si>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</si>
  <si>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</si>
  <si>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</si>
  <si>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</si>
  <si>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</si>
  <si>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</si>
  <si>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</si>
  <si>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</si>
  <si>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</si>
  <si>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</si>
  <si>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</si>
  <si>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</si>
  <si>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</si>
  <si>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</si>
  <si>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</si>
  <si>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</si>
  <si>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</si>
  <si>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</si>
  <si>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</si>
  <si>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</si>
  <si>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</si>
  <si>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</si>
  <si>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</si>
  <si>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</si>
  <si>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</si>
  <si>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</si>
  <si>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</si>
  <si>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</si>
  <si>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</si>
  <si>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</si>
  <si>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</si>
  <si>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</si>
  <si>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</si>
  <si>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</si>
  <si>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</si>
  <si>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</si>
  <si>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</si>
  <si>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</si>
  <si>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</si>
  <si>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</si>
  <si>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</si>
  <si>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</si>
  <si>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</si>
  <si>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</si>
  <si>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</si>
  <si>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</si>
  <si>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</si>
  <si>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</si>
  <si>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</si>
  <si>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</si>
  <si>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</si>
  <si>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</si>
  <si>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</si>
  <si>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</si>
  <si>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</si>
  <si>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</si>
  <si>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</si>
  <si>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</si>
  <si>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</si>
  <si>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</si>
  <si>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</si>
  <si>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</si>
  <si>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</si>
  <si>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</si>
  <si>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</si>
  <si>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</si>
  <si>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</si>
  <si>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</si>
  <si>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</si>
  <si>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</si>
  <si>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</si>
  <si>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</si>
  <si>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</si>
  <si>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</si>
  <si>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</si>
  <si>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</si>
  <si>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</si>
  <si>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</si>
  <si>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</si>
  <si>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</si>
  <si>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</si>
  <si>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</si>
  <si>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</si>
  <si>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</si>
  <si>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</si>
  <si>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</si>
  <si>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</si>
  <si>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</si>
  <si>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</si>
  <si>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</si>
  <si>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</si>
  <si>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</si>
  <si>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</si>
  <si>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</si>
  <si>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</si>
  <si>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</si>
  <si>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</si>
  <si>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</si>
  <si>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</si>
  <si>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</si>
  <si>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</si>
  <si>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</si>
  <si>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</si>
  <si>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</si>
  <si>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</si>
  <si>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</si>
  <si>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</si>
  <si>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</si>
  <si>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</si>
  <si>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</si>
  <si>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</si>
  <si>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</si>
  <si>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</si>
  <si>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</si>
  <si>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</si>
  <si>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</si>
  <si>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</si>
  <si>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</si>
  <si>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</si>
  <si>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</si>
  <si>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</si>
  <si>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</si>
  <si>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</si>
  <si>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</si>
  <si>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</si>
  <si>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</si>
  <si>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</si>
  <si>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</si>
  <si>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</si>
  <si>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</si>
  <si>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</si>
  <si>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</si>
  <si>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</si>
  <si>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</si>
  <si>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</si>
  <si>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</si>
  <si>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</si>
  <si>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</si>
  <si>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</si>
  <si>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</si>
  <si>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</si>
  <si>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</si>
  <si>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</si>
  <si>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</si>
  <si>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</si>
  <si>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</si>
  <si>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</si>
  <si>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</si>
  <si>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</si>
  <si>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</si>
  <si>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</si>
  <si>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</si>
  <si>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</si>
  <si>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</si>
  <si>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</si>
  <si>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</si>
  <si>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</si>
  <si>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</si>
  <si>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</si>
  <si>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</si>
  <si>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</si>
  <si>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</si>
  <si>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</si>
  <si>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</si>
  <si>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</si>
  <si>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</si>
  <si>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</si>
  <si>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</si>
  <si>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</si>
  <si>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</si>
  <si>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</si>
  <si>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</si>
  <si>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</si>
  <si>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</si>
  <si>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</si>
  <si>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</si>
  <si>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</si>
  <si>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</si>
  <si>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</si>
  <si>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</si>
  <si>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</si>
  <si>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</si>
  <si>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</si>
  <si>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</si>
  <si>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</si>
  <si>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</si>
  <si>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</si>
  <si>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</si>
  <si>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</si>
  <si>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</si>
  <si>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</si>
  <si>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</si>
  <si>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</si>
  <si>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</si>
  <si>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</si>
  <si>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</si>
  <si>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</si>
  <si>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</si>
  <si>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</si>
  <si>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</si>
  <si>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</si>
  <si>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</si>
  <si>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</si>
  <si>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</si>
  <si>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</si>
  <si>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</si>
  <si>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</si>
  <si>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</si>
  <si>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</si>
  <si>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</si>
  <si>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</si>
  <si>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</si>
  <si>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</si>
  <si>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</si>
  <si>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</si>
  <si>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</si>
  <si>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</si>
  <si>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</si>
  <si>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</si>
  <si>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</si>
  <si>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</si>
  <si>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</si>
  <si>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</si>
  <si>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</si>
  <si>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</si>
  <si>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</si>
  <si>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</si>
  <si>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</si>
  <si>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</si>
  <si>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</si>
  <si>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</si>
  <si>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</si>
  <si>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</si>
  <si>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</si>
  <si>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</si>
  <si>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</si>
  <si>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</si>
  <si>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</si>
  <si>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</si>
  <si>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</si>
  <si>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</si>
  <si>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</si>
  <si>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</si>
  <si>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</si>
  <si>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</si>
  <si>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</si>
  <si>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</si>
  <si>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</si>
  <si>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</si>
  <si>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</si>
  <si>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</si>
  <si>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</si>
  <si>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</si>
  <si>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</si>
  <si>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</si>
  <si>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</si>
  <si>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</si>
  <si>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</si>
  <si>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</si>
  <si>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</si>
  <si>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</si>
  <si>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</si>
  <si>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</si>
  <si>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</si>
  <si>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</si>
  <si>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</si>
  <si>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</si>
  <si>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</si>
  <si>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</si>
  <si>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</si>
  <si>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</si>
  <si>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</si>
  <si>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</si>
  <si>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</si>
  <si>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</si>
  <si>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</si>
  <si>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</si>
  <si>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</si>
  <si>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</si>
  <si>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</si>
  <si>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</si>
  <si>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</si>
  <si>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</si>
  <si>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</si>
  <si>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</si>
  <si>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</si>
  <si>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</si>
  <si>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</si>
  <si>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</si>
  <si>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</si>
  <si>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</si>
  <si>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</si>
  <si>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</si>
  <si>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</si>
  <si>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</si>
  <si>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</si>
  <si>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</si>
  <si>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</si>
  <si>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</si>
  <si>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</si>
  <si>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</si>
  <si>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</si>
  <si>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</si>
  <si>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</si>
  <si>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</si>
  <si>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</si>
  <si>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</si>
  <si>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</si>
  <si>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</si>
  <si>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</si>
  <si>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</si>
  <si>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</si>
  <si>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</si>
  <si>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</si>
  <si>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</si>
  <si>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</si>
  <si>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</si>
  <si>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</si>
  <si>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</si>
  <si>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</si>
  <si>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</si>
  <si>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</si>
  <si>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</si>
  <si>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</si>
  <si>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</si>
  <si>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</si>
  <si>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</si>
  <si>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</si>
  <si>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</si>
  <si>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</si>
  <si>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</si>
  <si>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</si>
  <si>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</si>
  <si>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</si>
  <si>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</si>
  <si>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</si>
  <si>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</si>
  <si>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</si>
  <si>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</si>
  <si>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</si>
  <si>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</si>
  <si>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</si>
  <si>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</si>
  <si>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</si>
  <si>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</si>
  <si>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</si>
  <si>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</si>
  <si>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</si>
  <si>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</si>
  <si>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</si>
  <si>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</si>
  <si>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</si>
  <si>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</si>
  <si>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</si>
  <si>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</si>
  <si>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</si>
  <si>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</si>
  <si>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</si>
  <si>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</si>
  <si>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</si>
  <si>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</si>
  <si>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</si>
  <si>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</si>
  <si>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</si>
  <si>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</si>
  <si>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</si>
  <si>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</si>
  <si>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</si>
  <si>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</si>
  <si>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</si>
  <si>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</si>
  <si>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</si>
  <si>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</si>
  <si>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</si>
  <si>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</si>
  <si>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</si>
  <si>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</si>
  <si>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</si>
  <si>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</si>
  <si>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</si>
  <si>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</si>
  <si>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</si>
  <si>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</si>
  <si>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</si>
  <si>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</si>
  <si>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</si>
  <si>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</si>
  <si>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</si>
  <si>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</si>
  <si>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</si>
  <si>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</si>
  <si>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</si>
  <si>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</si>
  <si>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</si>
  <si>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</si>
  <si>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</si>
  <si>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</si>
  <si>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</si>
  <si>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</si>
  <si>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</si>
  <si>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</si>
  <si>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</si>
  <si>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</si>
  <si>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</si>
  <si>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</si>
  <si>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</si>
  <si>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</si>
  <si>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</si>
  <si>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</si>
  <si>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</si>
  <si>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</si>
  <si>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</si>
  <si>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</si>
  <si>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</si>
  <si>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</si>
  <si>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</si>
  <si>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</si>
  <si>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</si>
  <si>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</si>
  <si>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</si>
  <si>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</si>
  <si>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</si>
  <si>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</si>
  <si>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</si>
  <si>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</si>
  <si>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</si>
  <si>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</si>
  <si>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</si>
  <si>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</si>
  <si>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</si>
  <si>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</si>
  <si>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</si>
  <si>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</si>
  <si>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</si>
  <si>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</si>
  <si>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</si>
  <si>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</si>
  <si>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</si>
  <si>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</si>
  <si>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</si>
  <si>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</si>
  <si>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</si>
  <si>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</si>
  <si>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</si>
  <si>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</si>
  <si>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</si>
  <si>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</si>
  <si>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</si>
  <si>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</si>
  <si>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</si>
  <si>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</si>
  <si>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</si>
  <si>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</si>
  <si>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</si>
  <si>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</si>
  <si>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</si>
  <si>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</si>
  <si>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</si>
  <si>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</si>
  <si>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</si>
  <si>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</si>
  <si>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</si>
  <si>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</si>
  <si>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</si>
  <si>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</si>
  <si>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</si>
  <si>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</si>
  <si>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</si>
  <si>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</si>
  <si>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</si>
  <si>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</si>
  <si>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</si>
  <si>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</si>
  <si>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</si>
  <si>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</si>
  <si>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</si>
  <si>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</si>
  <si>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</si>
  <si>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</si>
  <si>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</si>
  <si>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</si>
  <si>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</si>
  <si>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</si>
  <si>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</si>
  <si>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</si>
  <si>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</si>
  <si>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</si>
  <si>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</si>
  <si>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</si>
  <si>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</si>
  <si>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</si>
  <si>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</si>
  <si>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</si>
  <si>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</si>
  <si>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</si>
  <si>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</si>
  <si>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</si>
  <si>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</si>
  <si>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</si>
  <si>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</si>
  <si>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</si>
  <si>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</si>
  <si>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</si>
  <si>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</si>
  <si>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</si>
  <si>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</si>
  <si>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</si>
  <si>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</si>
  <si>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</si>
  <si>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</si>
  <si>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</si>
  <si>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</si>
  <si>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</si>
  <si>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</si>
  <si>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</si>
  <si>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</si>
  <si>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</si>
  <si>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</si>
  <si>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</si>
  <si>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</si>
  <si>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</si>
  <si>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</si>
  <si>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</si>
  <si>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</si>
  <si>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</si>
  <si>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</si>
  <si>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</si>
  <si>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</si>
  <si>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</si>
  <si>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</si>
  <si>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</si>
  <si>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</si>
  <si>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</si>
  <si>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</si>
  <si>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</si>
  <si>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</si>
  <si>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</si>
  <si>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</si>
  <si>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</si>
  <si>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</si>
  <si>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</si>
  <si>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</si>
  <si>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</si>
  <si>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</si>
  <si>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</si>
  <si>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</si>
  <si>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</si>
  <si>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</si>
  <si>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</si>
  <si>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</si>
  <si>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</si>
  <si>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</si>
  <si>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</si>
  <si>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</si>
  <si>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</si>
  <si>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</si>
  <si>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</si>
  <si>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</si>
  <si>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</si>
  <si>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</si>
  <si>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</si>
  <si>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</si>
  <si>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</si>
  <si>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</si>
  <si>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</si>
  <si>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</si>
  <si>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</si>
  <si>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</si>
  <si>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</si>
  <si>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</si>
  <si>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</si>
  <si>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</si>
  <si>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</si>
  <si>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</si>
  <si>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</si>
  <si>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</si>
  <si>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</si>
  <si>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</si>
  <si>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</si>
  <si>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</si>
  <si>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</si>
  <si>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</si>
  <si>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</si>
  <si>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</si>
  <si>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</si>
  <si>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</si>
  <si>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</si>
  <si>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</si>
  <si>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</si>
  <si>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</si>
  <si>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</si>
  <si>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</si>
  <si>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</si>
  <si>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</si>
  <si>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</si>
  <si>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</si>
  <si>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</si>
  <si>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</si>
  <si>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</si>
  <si>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</si>
  <si>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</si>
  <si>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</si>
  <si>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</si>
  <si>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</si>
  <si>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</si>
  <si>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</si>
  <si>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</si>
  <si>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</si>
  <si>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</si>
  <si>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</si>
  <si>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</si>
  <si>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</si>
  <si>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</si>
  <si>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</si>
  <si>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</si>
  <si>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</si>
  <si>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</si>
  <si>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</si>
  <si>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</si>
  <si>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</si>
  <si>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</si>
  <si>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</si>
  <si>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</si>
  <si>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</si>
  <si>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</si>
  <si>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</si>
  <si>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</si>
  <si>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</si>
  <si>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</si>
  <si>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</si>
  <si>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</si>
  <si>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</si>
  <si>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</si>
  <si>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</si>
  <si>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</si>
  <si>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</si>
  <si>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</si>
  <si>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</si>
  <si>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</si>
  <si>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</si>
  <si>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</si>
  <si>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</si>
  <si>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</si>
  <si>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</si>
  <si>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</si>
  <si>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</si>
  <si>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</si>
  <si>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</si>
  <si>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</si>
  <si>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</si>
  <si>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</si>
  <si>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</si>
  <si>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</si>
  <si>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</si>
  <si>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</si>
  <si>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</si>
  <si>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</si>
  <si>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</si>
  <si>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</si>
  <si>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</si>
  <si>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</si>
  <si>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</si>
  <si>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</si>
  <si>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</si>
  <si>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</si>
  <si>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</si>
  <si>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</si>
  <si>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</si>
  <si>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</si>
  <si>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</si>
  <si>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</si>
  <si>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</si>
  <si>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</si>
  <si>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</si>
  <si>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</si>
  <si>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</si>
  <si>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</si>
  <si>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</si>
  <si>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</si>
  <si>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</si>
  <si>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</si>
  <si>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</si>
  <si>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</si>
  <si>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</si>
  <si>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</si>
  <si>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</si>
  <si>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</si>
  <si>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</si>
  <si>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</si>
  <si>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</si>
  <si>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</si>
  <si>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</si>
  <si>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</si>
  <si>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</si>
  <si>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</si>
  <si>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</si>
  <si>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</si>
  <si>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</si>
  <si>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</si>
  <si>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</si>
  <si>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</si>
  <si>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</si>
  <si>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</si>
  <si>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</si>
  <si>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</si>
  <si>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</si>
  <si>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</si>
  <si>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</si>
  <si>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</si>
  <si>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</si>
  <si>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</si>
  <si>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</si>
  <si>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</si>
  <si>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</si>
  <si>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</si>
  <si>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</si>
  <si>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</si>
  <si>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</si>
  <si>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</si>
  <si>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</si>
  <si>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</si>
  <si>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</si>
  <si>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</si>
  <si>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</si>
  <si>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</si>
  <si>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</si>
  <si>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</si>
  <si>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</si>
  <si>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</si>
  <si>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</si>
  <si>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</si>
  <si>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</si>
  <si>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</si>
  <si>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</si>
  <si>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</si>
  <si>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</si>
  <si>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</si>
  <si>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</si>
  <si>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</si>
  <si>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</si>
  <si>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</si>
  <si>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</si>
  <si>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</si>
  <si>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</si>
  <si>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</si>
  <si>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</si>
  <si>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</si>
  <si>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</si>
  <si>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</si>
  <si>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</si>
  <si>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</si>
  <si>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</si>
  <si>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</si>
  <si>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</si>
  <si>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</si>
  <si>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</si>
  <si>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</si>
  <si>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</si>
  <si>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</si>
  <si>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</si>
  <si>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</si>
  <si>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</si>
  <si>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</si>
  <si>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</si>
  <si>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</si>
  <si>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</si>
  <si>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</si>
  <si>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</si>
  <si>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</si>
  <si>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</si>
  <si>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</si>
  <si>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</si>
  <si>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</si>
  <si>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</si>
  <si>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</si>
  <si>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</si>
  <si>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</si>
  <si>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</si>
  <si>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</si>
  <si>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</si>
  <si>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</si>
  <si>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</si>
  <si>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</si>
  <si>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</si>
  <si>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</si>
  <si>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</si>
  <si>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</si>
  <si>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</si>
  <si>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</si>
  <si>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</si>
  <si>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</si>
  <si>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</si>
  <si>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</si>
  <si>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</si>
  <si>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</si>
  <si>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</si>
  <si>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</si>
  <si>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</si>
  <si>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</si>
  <si>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</si>
  <si>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</si>
  <si>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</si>
  <si>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</si>
  <si>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</si>
  <si>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</si>
  <si>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</si>
  <si>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</si>
  <si>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</si>
  <si>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</si>
  <si>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</si>
  <si>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</si>
  <si>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</si>
  <si>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</si>
  <si>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</si>
  <si>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</si>
  <si>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</si>
  <si>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</si>
  <si>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</si>
  <si>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</si>
  <si>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</si>
  <si>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</si>
  <si>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</si>
  <si>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</si>
  <si>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</si>
  <si>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</si>
  <si>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</si>
  <si>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</si>
  <si>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</si>
  <si>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</si>
  <si>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</si>
  <si>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</si>
  <si>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</si>
  <si>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</si>
  <si>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</si>
  <si>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</si>
  <si>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</si>
  <si>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</si>
  <si>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</si>
  <si>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</si>
  <si>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</si>
  <si>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</si>
  <si>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</si>
  <si>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</si>
  <si>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</si>
  <si>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</si>
  <si>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</si>
  <si>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</si>
  <si>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</si>
  <si>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</si>
  <si>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</si>
  <si>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</si>
  <si>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</si>
  <si>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</si>
  <si>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</si>
  <si>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</si>
  <si>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</si>
  <si>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</si>
  <si>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</si>
  <si>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</si>
  <si>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</si>
  <si>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</si>
  <si>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</si>
  <si>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</si>
  <si>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</si>
  <si>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</si>
  <si>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</si>
  <si>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</si>
  <si>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</si>
  <si>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</si>
  <si>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</si>
  <si>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</si>
  <si>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</si>
  <si>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</si>
  <si>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</si>
  <si>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</si>
  <si>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</si>
  <si>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</si>
  <si>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</si>
  <si>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</si>
  <si>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</si>
  <si>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</si>
  <si>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</si>
  <si>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</si>
  <si>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</si>
  <si>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</si>
  <si>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</si>
  <si>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</si>
  <si>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</si>
  <si>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</si>
  <si>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</si>
  <si>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</si>
  <si>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</si>
  <si>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</si>
  <si>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</si>
  <si>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</si>
  <si>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</si>
  <si>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</si>
  <si>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</si>
  <si>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</si>
  <si>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</si>
  <si>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</si>
  <si>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</si>
  <si>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</si>
  <si>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</si>
  <si>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</si>
  <si>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</si>
  <si>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</si>
  <si>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</si>
  <si>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</si>
  <si>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</si>
  <si>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</si>
  <si>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</si>
  <si>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</si>
  <si>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</si>
  <si>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</si>
  <si>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</si>
  <si>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</si>
  <si>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</si>
  <si>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</si>
  <si>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</si>
  <si>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</si>
  <si>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</si>
  <si>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</si>
  <si>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</si>
  <si>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</si>
  <si>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</si>
  <si>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</si>
  <si>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</si>
  <si>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</si>
  <si>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</si>
  <si>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</si>
  <si>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</si>
  <si>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</si>
  <si>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</si>
  <si>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</si>
  <si>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</si>
  <si>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</si>
  <si>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</si>
  <si>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</si>
  <si>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</si>
  <si>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</si>
  <si>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</si>
  <si>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</si>
  <si>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</si>
  <si>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</si>
  <si>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</si>
  <si>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</si>
  <si>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</si>
  <si>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</si>
  <si>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</si>
  <si>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</si>
  <si>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</si>
  <si>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</si>
  <si>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</si>
  <si>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</si>
  <si>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</si>
  <si>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</si>
  <si>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</si>
  <si>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</si>
  <si>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</si>
  <si>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</si>
  <si>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</si>
  <si>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</si>
  <si>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</si>
  <si>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</si>
  <si>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</si>
  <si>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</si>
  <si>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</si>
  <si>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</si>
  <si>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</si>
  <si>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</si>
  <si>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</si>
  <si>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</si>
  <si>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</si>
  <si>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</si>
  <si>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</si>
  <si>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</si>
  <si>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</si>
  <si>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</si>
  <si>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</si>
  <si>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</si>
  <si>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</si>
  <si>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</si>
  <si>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</si>
  <si>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</si>
  <si>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</si>
  <si>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</si>
  <si>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</si>
  <si>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</si>
  <si>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</si>
  <si>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</si>
  <si>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</si>
  <si>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</si>
  <si>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</si>
  <si>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</si>
  <si>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</si>
  <si>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</si>
  <si>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</si>
  <si>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</si>
  <si>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</si>
  <si>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</si>
  <si>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</si>
  <si>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</si>
  <si>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</si>
  <si>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</si>
  <si>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</si>
  <si>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</si>
  <si>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</si>
  <si>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</si>
  <si>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</si>
  <si>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</si>
  <si>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</si>
  <si>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</si>
  <si>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</si>
  <si>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</si>
  <si>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</si>
  <si>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</si>
  <si>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</si>
  <si>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</si>
  <si>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</si>
  <si>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</si>
  <si>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</si>
  <si>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</si>
  <si>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</si>
  <si>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</si>
  <si>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</si>
  <si>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</si>
  <si>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</si>
  <si>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</si>
  <si>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</si>
  <si>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</si>
  <si>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</si>
  <si>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</si>
  <si>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</si>
  <si>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</si>
  <si>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</si>
  <si>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</si>
  <si>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</si>
  <si>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</si>
  <si>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</si>
  <si>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</si>
  <si>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</si>
  <si>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</si>
  <si>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</si>
  <si>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</si>
  <si>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</si>
  <si>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</si>
  <si>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</si>
  <si>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</si>
  <si>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</si>
  <si>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</si>
  <si>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</si>
  <si>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</si>
  <si>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</si>
  <si>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</si>
  <si>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</si>
  <si>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</si>
  <si>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</si>
  <si>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</si>
  <si>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</si>
  <si>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</si>
  <si>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</si>
  <si>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</si>
  <si>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</si>
  <si>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</si>
  <si>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</si>
  <si>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</si>
  <si>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</si>
  <si>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</si>
  <si>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</si>
  <si>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</si>
  <si>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</si>
  <si>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</si>
  <si>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</si>
  <si>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</si>
  <si>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</si>
  <si>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</si>
  <si>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</si>
  <si>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</si>
  <si>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</si>
  <si>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</si>
  <si>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</si>
  <si>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</si>
  <si>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</si>
  <si>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</si>
  <si>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</si>
  <si>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</si>
  <si>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</si>
  <si>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</si>
  <si>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</si>
  <si>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</si>
  <si>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</si>
  <si>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</si>
  <si>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</si>
  <si>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</si>
  <si>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</si>
  <si>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</si>
  <si>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</si>
  <si>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</si>
  <si>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</si>
  <si>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</si>
  <si>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</si>
  <si>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</si>
  <si>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</si>
  <si>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</si>
  <si>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</si>
  <si>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</si>
  <si>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</si>
  <si>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</si>
  <si>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</si>
  <si>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</si>
  <si>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</si>
  <si>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</si>
  <si>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</si>
  <si>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</si>
  <si>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</si>
  <si>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</si>
  <si>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</si>
  <si>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</si>
  <si>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</si>
  <si>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</si>
  <si>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</si>
  <si>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</si>
  <si>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</si>
  <si>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</si>
  <si>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</si>
  <si>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</si>
  <si>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</si>
  <si>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</si>
  <si>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</si>
  <si>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</si>
  <si>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</si>
  <si>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</si>
  <si>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</si>
  <si>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</si>
  <si>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</si>
  <si>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</si>
  <si>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</si>
  <si>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</si>
  <si>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</si>
  <si>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</si>
  <si>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</si>
  <si>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</si>
  <si>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</si>
  <si>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</si>
  <si>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</si>
  <si>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</si>
  <si>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</si>
  <si>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</si>
  <si>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</si>
  <si>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</si>
  <si>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</si>
  <si>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</si>
  <si>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</si>
  <si>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</si>
  <si>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</si>
  <si>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</si>
  <si>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</si>
  <si>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</si>
  <si>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</si>
  <si>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</si>
  <si>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</si>
  <si>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</si>
  <si>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</si>
  <si>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</si>
  <si>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</si>
  <si>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</si>
  <si>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</si>
  <si>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</si>
  <si>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</si>
  <si>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</si>
  <si>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</si>
  <si>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</si>
  <si>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</si>
  <si>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</si>
  <si>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</si>
  <si>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</si>
  <si>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</si>
  <si>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</si>
  <si>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</si>
  <si>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</si>
  <si>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</si>
  <si>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</si>
  <si>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</si>
  <si>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</si>
  <si>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</si>
  <si>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</si>
  <si>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</si>
  <si>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</si>
  <si>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</si>
  <si>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</si>
  <si>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</si>
  <si>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</si>
  <si>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</si>
  <si>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</si>
  <si>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</si>
  <si>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</si>
  <si>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</si>
  <si>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</si>
  <si>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</si>
  <si>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</si>
  <si>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</si>
  <si>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</si>
  <si>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</si>
  <si>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</si>
  <si>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</si>
  <si>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</si>
  <si>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</si>
  <si>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</si>
  <si>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</si>
  <si>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</si>
  <si>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</si>
  <si>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</si>
  <si>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</si>
  <si>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</si>
  <si>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</si>
  <si>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</si>
  <si>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</si>
  <si>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</si>
  <si>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</si>
  <si>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</si>
  <si>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</si>
  <si>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</si>
  <si>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</si>
  <si>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</si>
  <si>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</si>
  <si>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</si>
  <si>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</si>
  <si>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</si>
  <si>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</si>
  <si>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</si>
  <si>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</si>
  <si>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</si>
  <si>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</si>
  <si>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</si>
  <si>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</si>
  <si>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</si>
  <si>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</si>
  <si>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</si>
  <si>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</si>
  <si>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</si>
  <si>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</si>
  <si>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</si>
  <si>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</si>
  <si>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</si>
  <si>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</si>
  <si>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</si>
  <si>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</si>
  <si>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</si>
  <si>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</si>
  <si>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</si>
  <si>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</si>
  <si>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</si>
  <si>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</si>
  <si>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</si>
  <si>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</si>
  <si>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</si>
  <si>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</si>
  <si>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</si>
  <si>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</si>
  <si>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</si>
  <si>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</si>
  <si>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</si>
  <si>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</si>
  <si>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</si>
  <si>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</si>
  <si>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</si>
  <si>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</si>
  <si>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</si>
  <si>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</si>
  <si>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</si>
  <si>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</si>
  <si>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</si>
  <si>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</si>
  <si>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</si>
  <si>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</si>
  <si>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</si>
  <si>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</si>
  <si>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</si>
  <si>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</si>
  <si>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</si>
  <si>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</si>
  <si>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</si>
  <si>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</si>
  <si>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</si>
  <si>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</si>
  <si>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</si>
  <si>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</si>
  <si>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</si>
  <si>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</si>
  <si>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</si>
  <si>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</si>
  <si>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</si>
  <si>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</si>
  <si>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</si>
  <si>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</si>
  <si>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</si>
  <si>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</si>
  <si>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</si>
  <si>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</si>
  <si>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</si>
  <si>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</si>
  <si>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</si>
  <si>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</si>
  <si>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</si>
  <si>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</si>
  <si>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</si>
  <si>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</si>
  <si>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</si>
  <si>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</si>
  <si>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</si>
  <si>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</si>
  <si>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</si>
  <si>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</si>
  <si>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</si>
  <si>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</si>
  <si>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</si>
  <si>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</si>
  <si>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</si>
  <si>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</si>
  <si>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</si>
  <si>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</si>
  <si>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</si>
  <si>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</si>
  <si>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</si>
  <si>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</si>
  <si>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</si>
  <si>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</si>
  <si>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</si>
  <si>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</si>
  <si>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</si>
  <si>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</si>
  <si>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</si>
  <si>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</si>
  <si>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</si>
  <si>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</si>
  <si>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</si>
  <si>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</si>
  <si>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</si>
  <si>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</si>
  <si>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</si>
  <si>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</si>
  <si>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</si>
  <si>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</si>
  <si>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</si>
  <si>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</si>
  <si>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PCM-20251107-00000186</t>
  </si>
  <si>
    <t>30 min</t>
  </si>
  <si>
    <t xml:space="preserve"> </t>
  </si>
  <si>
    <t xml:space="preserve">                                                                                                                                                                                                                                                                                                                                                                                                                                                                                                                                                                                                                                                                                                                                                                                                                                                                                                                                                                                                                                                                                                                                                                                                                                                                                                                                                                                                                                                                                                                                                                                                                                                                                                                                                                                                                                                                                                                                                                                                                                                                                                                                                                                                                                                                                                                                                                                                                                                                                                                                                                                                                                                                                                                                                                                                                                                                                                                                                                                                                                                                                                                                                                                                                                                                                                                                                                                                                                                                                                                                                                                                                                                                                                                                                                                                                                                                                                                                                                                                                                                                                                                                                                                                                                                                                                                                                                                                                                                                                                                                                                                                                                                    </t>
  </si>
  <si>
    <t xml:space="preserve"> PCM-20250215-00000830 </t>
  </si>
  <si>
    <t>LTE site still down and  site located in aramco area access issue need special permission</t>
  </si>
  <si>
    <t>PCM-20251107-00000209</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</si>
  <si>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</si>
  <si>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</si>
  <si>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</si>
  <si>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</si>
  <si>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</si>
  <si>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</si>
  <si>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</si>
  <si>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</si>
  <si>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</si>
  <si>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</si>
  <si>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PCM-20251107-00000204</t>
  </si>
  <si>
    <t xml:space="preserve">EM Team moved ETA: min </t>
  </si>
  <si>
    <t>PCM-20251107-00000210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</si>
</sst>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0" totalsRowShown="0" headerRowDxfId="15" dataDxfId="14" headerRowBorderDxfId="12" tableBorderDxfId="13">
  <autoFilter ref="A1:L2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305.24054212962801</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45968.188968055554</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45968.188968055554</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45968.188968055554</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45968.188968055554</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45968.188968055554</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45968.188968055554</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45968.188968055554</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45968.188968055554</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45968.188968055554</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45968.188968055554</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45968.188968055554</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45968.188968055554</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45968.188968055554</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45968.188968055554</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45968.188968055554</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45968.188968055554</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45968.188968055554</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45968.188968055554</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45968.188968055554</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45968.188968055554</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45968.188968055554</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45968.188968055554</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45968.188968055554</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45968.188968055554</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45968.188968055554</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45968.188968055554</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45968.188968055554</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45968.188968055554</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45968.188968055554</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45968.188968055554</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45968.188968055554</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45968.188968055554</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45968.188968055554</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45968.188968055554</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45968.188968055554</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45968.188968055554</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45968.188968055554</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45968.188968055554</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45968.188968055554</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45968.188968055554</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45968.188968055554</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45968.188968055554</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45968.188968055554</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45968.188968055554</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45968.188968055554</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45968.188968055554</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45968.188968055554</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45968.188968055554</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45968.188968055554</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45968.188968055554</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45968.188968055554</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45968.188968055554</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45968.188968055554</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45968.188968055554</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45968.188968055554</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45968.188968055554</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45968.188968055554</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45968.188968055554</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45968.188968055554</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45968.188968055554</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45968.188968055554</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45968.188968055554</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45968.188968055554</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45968.188968055554</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45968.188968055554</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45968.188968055554</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45968.188968055554</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45968.188968055554</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45968.188968055554</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45968.188968055554</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45968.188968055554</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45968.188968055554</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45968.188968055554</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45968.188968055554</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45968.188968055554</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45968.188968055554</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45968.188968055554</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45968.188968055554</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45968.188968055554</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45968.188968055554</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45968.188968055554</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D00B9BC-9948-4567-B784-3E2107F0790A}"/>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143.18913009259268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61">
        <v>1</v>
      </c>
      <c r="D4" s="18" t="s">
        <v>24365</v>
      </c>
      <c r="E4" s="85" t="s">
        <v>39021</v>
      </c>
      <c r="F4" s="104">
        <v>45968.156747685185</v>
      </c>
      <c r="G4" s="105">
        <f ca="1">IFERROR(NOW()-F4,"-")</f>
        <v>3.2220370369032025E-2</v>
      </c>
      <c r="H4" s="104">
        <v>45968.14980324074</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45968.188968055554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45968.188968055554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45968.188968055554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45968.188968055554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45968.188968055554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45968.188968055554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45968.188968055554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45968.188968055554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45968.188968055554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45968.188968055554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45968.188968055554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45968.188968055554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45968.188968055554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45968.188968055554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45968.188968055554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45968.188968055554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45968.188968055554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45968.188968055554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45968.188968055554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45968.188968055554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45968.188968055554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45968.188968055554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45968.188968055554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45968.188968055554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45968.188968055554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45968.188968055554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45968.188968055554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45968.188968055554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45968.188968055554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45968.188968055554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45968.188968055554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45968.188968055554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45968.188968055554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45968.188968055554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45968.188968055554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45968.188968055554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45968.188968055554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45968.188968055554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45968.188968055554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45968.188968055554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45968.188968055554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45968.188968055554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45968.188968055554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45968.188968055554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45968.188968055554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45968.188968055554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45968.188968055554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45968.188968055554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45968.188968055554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45968.188968055554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45968.188968055554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45968.188968055554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45968.188968055554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45968.188968055554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45968.188968055554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45968.188968055554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45968.188968055554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45968.188968055554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45968.188968055554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45968.188968055554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45968.188968055554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45968.188968055554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45968.188968055554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45968.188968055554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45968.188968055554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45968.188968055554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45968.188968055554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45968.188968055554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45968.188968055554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45968.188968055554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45968.188968055554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45968.188968055554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45968.188968055554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45968.188968055554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45968.188968055554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45968.188968055554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45968.188968055554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45968.188968055554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45968.188968055554</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45968.188968055554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45968.188968055554</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45968.188968055554</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45968.188968055554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45968.188968055554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45968.188968055554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45968.188968055554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45968.188968055554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45968.188968055554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45968.188968055554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45968.188968055554</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45968.188968055554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45968.188968055554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45968.188968055554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45968.188968055554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45968.188968055554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45968.188968055554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45968.188968055554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45968.188968055554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45968.188968055554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45968.188968055554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45968.188968055554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45968.188968055554</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45968.188968055554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45968.188968055554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45968.188968055554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45968.188968055554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45968.188968055554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45968.188968055554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45968.188968055554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45968.188968055554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45968.188968055554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45968.188968055554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45968.188968055554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45968.188968055554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45968.188968055554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45968.188968055554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45968.188968055554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45968.188968055554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45968.188968055554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45968.188968055554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45968.188968055554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45968.188968055554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45968.188968055554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45968.188968055554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45968.188968055554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45968.188968055554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45968.188968055554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45968.188968055554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45968.188968055554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45968.188968055554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45968.188968055554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45968.188968055554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45968.188968055554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45968.188968055554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45968.188968055554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45968.188968055554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45968.188968055554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45968.188968055554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45968.188968055554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45968.188968055554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45968.188968055554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45968.188968055554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45968.188968055554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45968.188968055554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45968.188968055554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45968.188968055554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45968.188968055554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45968.188968055554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45968.188968055554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45968.188968055554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45968.188968055554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45968.188968055554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45968.188968055554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45968.188968055554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45968.188968055554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45968.188968055554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45968.188968055554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45968.188968055554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45968.188968055554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45968.188968055554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45968.188968055554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45968.188968055554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45968.188968055554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45968.188968055554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45968.188968055554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45968.188968055554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45968.188968055554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45968.188968055554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45968.188968055554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45968.188968055554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45968.188968055554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45968.188968055554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45968.188968055554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45968.188968055554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45968.188968055554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45968.188968055554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45968.188968055554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45968.188968055554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45968.188968055554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45968.188968055554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45968.188968055554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45968.188968055554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45968.188968055554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45968.188968055554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45968.188968055554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45968.188968055554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45968.188968055554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45968.188968055554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45968.188968055554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45968.188968055554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45968.188968055554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45968.188968055554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45968.188968055554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45968.188968055554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45968.188968055554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45968.188968055554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45968.188968055554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45968.188968055554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45968.188968055554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45968.188968055554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45968.188968055554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45968.188968055554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45968.188968055554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45968.188968055554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45968.188968055554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45968.188968055554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45968.188968055554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45968.188968055554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45968.188968055554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45968.188968055554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45968.188968055554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45968.188968055554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45968.188968055554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45968.188968055554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45968.188968055554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45968.188968055554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45968.188968055554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45968.188968055554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45968.188968055554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45968.188968055554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45968.188968055554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45968.188968055554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45968.188968055554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45968.188968055554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45968.188968055554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45968.188968055554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45968.188968055554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45968.188968055554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45968.188968055554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45968.188968055554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45968.188968055554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45968.188968055554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45968.188968055554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45968.188968055554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45968.188968055554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45968.188968055554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45968.188968055554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45968.188968055554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45968.188968055554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45968.188968055554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45968.188968055554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45968.188968055554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45968.188968055554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45968.188968055554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45968.188968055554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45968.188968055554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45968.188968055554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45968.188968055554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45968.188968055554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45968.188968055554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45968.188968055554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45968.188968055554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45968.188968055554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45968.188968055554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45968.188968055554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45968.188968055554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45968.188968055554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45968.188968055554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45968.188968055554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45968.188968055554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45968.188968055554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45968.188968055554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45968.188968055554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45968.188968055554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45968.188968055554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45968.188968055554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45968.188968055554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45968.188968055554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45968.188968055554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45968.188968055554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45968.188968055554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45968.188968055554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45968.188968055554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45968.188968055554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45968.188968055554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45968.188968055554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45968.188968055554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45968.188968055554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45968.188968055554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45968.188968055554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45968.188968055554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45968.188968055554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45968.188968055554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45968.188968055554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45968.188968055554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45968.188968055554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45968.188968055554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45968.188968055554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45968.188968055554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45968.188968055554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45968.188968055554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45968.188968055554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45968.188968055554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45968.188968055554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45968.188968055554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45968.188968055554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45968.188968055554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45968.188968055554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45968.188968055554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45968.188968055554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45968.188968055554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45968.188968055554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45968.188968055554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45968.188968055554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45968.188968055554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45968.188968055554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45968.188968055554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45968.188968055554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45968.188968055554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45968.188968055554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45968.188968055554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45968.188968055554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45968.188968055554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45968.188968055554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45968.188968055554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45968.188968055554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45968.188968055554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45968.188968055554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45968.188968055554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45968.188968055554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45968.188968055554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45968.188968055554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45968.188968055554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45968.188968055554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45968.188968055554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45968.188968055554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45968.188968055554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45968.188968055554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45968.188968055554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45968.188968055554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45968.188968055554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45968.188968055554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45968.188968055554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45968.188968055554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45968.188968055554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45968.188968055554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45968.188968055554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45968.188968055554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45968.188968055554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45968.188968055554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45968.188968055554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45968.188968055554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45968.188968055554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45968.188968055554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45968.188968055554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45968.188968055554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45968.188968055554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45968.188968055554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45968.188968055554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45968.188968055554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45968.188968055554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45968.188968055554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45968.188968055554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45968.188968055554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45968.188968055554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45968.188968055554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45968.188968055554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45968.188968055554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45968.188968055554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45968.188968055554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45968.188968055554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45968.188968055554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45968.188968055554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45968.188968055554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45968.188968055554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45968.188968055554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45968.188968055554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45968.188968055554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45968.188968055554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45968.188968055554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45968.188968055554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45968.188968055554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45968.188968055554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45968.188968055554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45968.188968055554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45968.188968055554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45968.188968055554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45968.188968055554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45968.188968055554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45968.188968055554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45968.188968055554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45968.188968055554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45968.188968055554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45968.188968055554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45968.188968055554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45968.188968055554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45968.188968055554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45968.188968055554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45968.188968055554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45968.188968055554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45968.188968055554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45968.188968055554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45968.188968055554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45968.188968055554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45968.188968055554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45968.188968055554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45968.188968055554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45968.188968055554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45968.188968055554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45968.188968055554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45968.188968055554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45968.188968055554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45968.188968055554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45968.188968055554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45968.188968055554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45968.188968055554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45968.188968055554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45968.188968055554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45968.188968055554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45968.188968055554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45968.188968055554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45968.188968055554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45968.188968055554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45968.188968055554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45968.188968055554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45968.188968055554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45968.188968055554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45968.188968055554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45968.188968055554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45968.188968055554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45968.188968055554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45968.188968055554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45968.188968055554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45968.188968055554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45968.188968055554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45968.188968055554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45968.188968055554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45968.188968055554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45968.188968055554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45968.188968055554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45968.188968055554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45968.188968055554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45968.188968055554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45968.188968055554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45968.188968055554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45968.188968055554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45968.188968055554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45968.188968055554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45968.188968055554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45968.188968055554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45968.188968055554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45968.188968055554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45968.188968055554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45968.188968055554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45968.188968055554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45968.188968055554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45968.188968055554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45968.188968055554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45968.188968055554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45968.188968055554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45968.188968055554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45968.188968055554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45968.188968055554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45968.188968055554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45968.188968055554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45968.188968055554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45968.188968055554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45968.188968055554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45968.188968055554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45968.188968055554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45968.188968055554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45968.188968055554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45968.188968055554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45968.188968055554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45968.188968055554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45968.188968055554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45968.188968055554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45968.188968055554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45968.188968055554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45968.188968055554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45968.188968055554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45968.188968055554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45968.188968055554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45968.188968055554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45968.188968055554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45968.188968055554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45968.188968055554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45968.188968055554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45968.188968055554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45968.188968055554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45968.188968055554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45968.188968055554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45968.188968055554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45968.188968055554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45968.188968055554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45968.188968055554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45968.188968055554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45968.188968055554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45968.188968055554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45968.188968055554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45968.188968055554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45968.188968055554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45968.188968055554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45968.188968055554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45968.188968055554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45968.188968055554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45968.188968055554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45968.188968055554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45968.188968055554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45968.188968055554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45968.188968055554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45968.188968055554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45968.188968055554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45968.188968055554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45968.188968055554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45968.188968055554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45968.188968055554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45968.188968055554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45968.188968055554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45968.188968055554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45968.188968055554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45968.188968055554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45968.188968055554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45968.188968055554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45968.188968055554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45968.188968055554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45968.188968055554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45968.188968055554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45968.188968055554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45968.188968055554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45968.188968055554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45968.188968055554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45968.188968055554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45968.188968055554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45968.188968055554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45968.188968055554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45968.188968055554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45968.188968055554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45968.188968055554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45968.188968055554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45968.188968055554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45968.188968055554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45968.188968055554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45968.188968055554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45968.188968055554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45968.188968055554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45968.188968055554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45968.188968055554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45968.188968055554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45968.188968055554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45968.188968055554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45968.188968055554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45968.188968055554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45968.188968055554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45968.188968055554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45968.188968055554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45968.188968055554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45968.188968055554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45968.188968055554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45968.188968055554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45968.188968055554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45968.188968055554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45968.188968055554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45968.188968055554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45968.188968055554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45968.188968055554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45968.188968055554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45968.188968055554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45968.188968055554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45968.188968055554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45968.188968055554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45968.188968055554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45968.188968055554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45968.188968055554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45968.188968055554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45968.188968055554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45968.188968055554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45968.188968055554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45968.188968055554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45968.188968055554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45968.188968055554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45968.188968055554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45968.188968055554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45968.188968055554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45968.188968055554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45968.188968055554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45968.188968055554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45968.188968055554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45968.188968055554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45968.188968055554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45968.188968055554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45968.188968055554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45968.188968055554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45968.188968055554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45968.188968055554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45968.188968055554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45968.188968055554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45968.188968055554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45968.188968055554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45968.188968055554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45968.188968055554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45968.188968055554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45968.188968055554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45968.188968055554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45968.188968055554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45968.188968055554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45968.188968055554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45968.188968055554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45968.188968055554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45968.188968055554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45968.188968055554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45968.188968055554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45968.188968055554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45968.188968055554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45968.188968055554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45968.188968055554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45968.188968055554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45968.188968055554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45968.188968055554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45968.188968055554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45968.188968055554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45968.188968055554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45968.188968055554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45968.188968055554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45968.188968055554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45968.188968055554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45968.188968055554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45968.188968055554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45968.188968055554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45968.188968055554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45968.188968055554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45968.188968055554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45968.188968055554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45968.188968055554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45968.188968055554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45968.188968055554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45968.188968055554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45968.188968055554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45968.188968055554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45968.188968055554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45968.188968055554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45968.188968055554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45968.188968055554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45968.188968055554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45968.188968055554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45968.188968055554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45968.188968055554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45968.188968055554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45968.188968055554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45968.188968055554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45968.188968055554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45968.188968055554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45968.188968055554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45968.188968055554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45968.188968055554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45968.188968055554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45968.188968055554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45968.188968055554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45968.188968055554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45968.188968055554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45968.188968055554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45968.188968055554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45968.188968055554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45968.188968055554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45968.188968055554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45968.188968055554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45968.188968055554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45968.188968055554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45968.188968055554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45968.188968055554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45968.188968055554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45968.188968055554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45968.188968055554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45968.188968055554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45968.188968055554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45968.188968055554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45968.188968055554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45968.188968055554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45968.188968055554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45968.188968055554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45968.188968055554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45968.188968055554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45968.188968055554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45968.188968055554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45968.188968055554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45968.188968055554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45968.188968055554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45968.188968055554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45968.188968055554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45968.188968055554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45968.188968055554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45968.188968055554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45968.188968055554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45968.188968055554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45968.188968055554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45968.188968055554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45968.188968055554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45968.188968055554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45968.188968055554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45968.188968055554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45968.188968055554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45968.188968055554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45968.188968055554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45968.188968055554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45968.188968055554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45968.188968055554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45968.188968055554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45968.188968055554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45968.188968055554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45968.188968055554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45968.188968055554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45968.188968055554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45968.188968055554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45968.188968055554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45968.188968055554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45968.188968055554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45968.188968055554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45968.188968055554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45968.188968055554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45968.188968055554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45968.188968055554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45968.188968055554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45968.188968055554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45968.188968055554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45968.188968055554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45968.188968055554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45968.188968055554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45968.188968055554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45968.188968055554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45968.188968055554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45968.188968055554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45968.188968055554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45968.188968055554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45968.188968055554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45968.188968055554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45968.188968055554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45968.188968055554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45968.188968055554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45968.188968055554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45968.188968055554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45968.188968055554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45968.188968055554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45968.188968055554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45968.188968055554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45968.188968055554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45968.188968055554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45968.188968055554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45968.188968055554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45968.188968055554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45968.188968055554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45968.188968055554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45968.188968055554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45968.188968055554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45968.188968055554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45968.188968055554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45968.188968055554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45968.188968055554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45968.188968055554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45968.188968055554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45968.188968055554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45968.188968055554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45968.188968055554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45968.188968055554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45968.188968055554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45968.188968055554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45968.188968055554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45968.188968055554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45968.188968055554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45968.188968055554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45968.188968055554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45968.188968055554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45968.188968055554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45968.188968055554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45968.188968055554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45968.188968055554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45968.188968055554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45968.188968055554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45968.188968055554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45968.188968055554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45968.188968055554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45968.188968055554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45968.188968055554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45968.188968055554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45968.188968055554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45968.188968055554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45968.188968055554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45968.188968055554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45968.188968055554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45968.188968055554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45968.188968055554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45968.188968055554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45968.188968055554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45968.188968055554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45968.188968055554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45968.188968055554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45968.188968055554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45968.188968055554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45968.188968055554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45968.188968055554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45968.188968055554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45968.188968055554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45968.188968055554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45968.188968055554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45968.188968055554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45968.188968055554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45968.188968055554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45968.188968055554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45968.188968055554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45968.188968055554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45968.188968055554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45968.188968055554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45968.188968055554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45968.188968055554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45968.188968055554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45968.188968055554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45968.188968055554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45968.188968055554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45968.188968055554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45968.188968055554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45968.188968055554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45968.188968055554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45968.188968055554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45968.188968055554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45968.188968055554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45968.188968055554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45968.188968055554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45968.188968055554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45968.188968055554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45968.188968055554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45968.188968055554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45968.188968055554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45968.188968055554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45968.188968055554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45968.188968055554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45968.188968055554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45968.188968055554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45968.188968055554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45968.188968055554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45968.188968055554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45968.188968055554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45968.188968055554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45968.188968055554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45968.188968055554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45968.188968055554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45968.188968055554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45968.188968055554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45968.188968055554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45968.188968055554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45968.188968055554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45968.188968055554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45968.188968055554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45968.188968055554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45968.188968055554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45968.188968055554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45968.188968055554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45968.188968055554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45968.188968055554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45968.188968055554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45968.188968055554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45968.188968055554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45968.188968055554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45968.188968055554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45968.188968055554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45968.188968055554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45968.188968055554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45968.188968055554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45968.188968055554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45968.188968055554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45968.188968055554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45968.188968055554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45968.188968055554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45968.188968055554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45968.188968055554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45968.188968055554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45968.188968055554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45968.188968055554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45968.188968055554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45968.188968055554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45968.188968055554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45968.188968055554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45968.188968055554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45968.188968055554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45968.188968055554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45968.188968055554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45968.188968055554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45968.188968055554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45968.188968055554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45968.188968055554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45968.188968055554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45968.188968055554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45968.188968055554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45968.188968055554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45968.188968055554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45968.188968055554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45968.188968055554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45968.188968055554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45968.188968055554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45968.188968055554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45968.188968055554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45968.188968055554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45968.188968055554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45968.188968055554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45968.188968055554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45968.188968055554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45968.188968055554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45968.188968055554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45968.188968055554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45968.188968055554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45968.188968055554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45968.188968055554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45968.188968055554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45968.188968055554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45968.188968055554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45968.188968055554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45968.188968055554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45968.188968055554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45968.188968055554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45968.188968055554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45968.188968055554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45968.188968055554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45968.188968055554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45968.188968055554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45968.188968055554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45968.188968055554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45968.188968055554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45968.188968055554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45968.188968055554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45968.188968055554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45968.188968055554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45968.188968055554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45968.188968055554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45968.188968055554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45968.188968055554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45968.188968055554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45968.188968055554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45968.188968055554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45968.188968055554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45968.188968055554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45968.188968055554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45968.188968055554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45968.188968055554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45968.188968055554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45968.188968055554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45968.188968055554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45968.188968055554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45968.188968055554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45968.188968055554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45968.188968055554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45968.188968055554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45968.188968055554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45968.188968055554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45968.188968055554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45968.188968055554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45968.188968055554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45968.188968055554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45968.188968055554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45968.188968055554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45968.188968055554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45968.188968055554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45968.188968055554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45968.188968055554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45968.188968055554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45968.188968055554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45968.188968055554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45968.188968055554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45968.188968055554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45968.188968055554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45968.188968055554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45968.188968055554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45968.188968055554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45968.188968055554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45968.188968055554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45968.188968055554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45968.188968055554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45968.188968055554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45968.188968055554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45968.188968055554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45968.188968055554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45968.188968055554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45968.188968055554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45968.188968055554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45968.188968055554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45968.188968055554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45968.188968055554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45968.188968055554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45968.188968055554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45968.188968055554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45968.188968055554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45968.188968055554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45968.188968055554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45968.188968055554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45968.188968055554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45968.188968055554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45968.188968055554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45968.188968055554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45968.188968055554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45968.188968055554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45968.188968055554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45968.188968055554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45968.188968055554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45968.188968055554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45968.188968055554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45968.188968055554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45968.188968055554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45968.188968055554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45968.188968055554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45968.188968055554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45968.188968055554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45968.188968055554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45968.188968055554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45968.188968055554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45968.188968055554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45968.188968055554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45968.188968055554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45968.188968055554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45968.188968055554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45968.188968055554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45968.188968055554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45968.188968055554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45968.188968055554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45968.188968055554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45968.188968055554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45968.188968055554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45968.188968055554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45968.188968055554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45968.188968055554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45968.188968055554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45968.188968055554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45968.188968055554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45968.188968055554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45968.188968055554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45968.188968055554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45968.188968055554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45968.188968055554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45968.188968055554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45968.188968055554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45968.188968055554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45968.188968055554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45968.188968055554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45968.188968055554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45968.188968055554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45968.188968055554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45968.188968055554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45968.188968055554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45968.188968055554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45968.188968055554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45968.188968055554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45968.188968055554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45968.188968055554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45968.188968055554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45968.188968055554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45968.188968055554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45968.188968055554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45968.188968055554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45968.188968055554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45968.188968055554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45968.188968055554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45968.188968055554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45968.188968055554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45968.188968055554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45968.188968055554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45968.188968055554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45968.188968055554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45968.188968055554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45968.188968055554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45968.188968055554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45968.188968055554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45968.188968055554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45968.188968055554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45968.188968055554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45968.188968055554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45968.188968055554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45968.188968055554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45968.188968055554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45968.188968055554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45968.188968055554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45968.188968055554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45968.188968055554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45968.188968055554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45968.188968055554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45968.188968055554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45968.188968055554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45968.188968055554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45968.188968055554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45968.188968055554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45968.188968055554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45968.188968055554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45968.188968055554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45968.188968055554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45968.188968055554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45968.188968055554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45968.188968055554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45968.188968055554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45968.188968055554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45968.188968055554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45968.188968055554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45968.188968055554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45968.188968055554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45968.188968055554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45968.188968055554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45968.188968055554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45968.188968055554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45968.188968055554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45968.188968055554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45968.188968055554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45968.188968055554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45968.188968055554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45968.188968055554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45968.188968055554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45968.188968055554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45968.188968055554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45968.188968055554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45968.188968055554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45968.188968055554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45968.188968055554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45968.188968055554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45968.188968055554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45968.188968055554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45968.188968055554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45968.188968055554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45968.188968055554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45968.188968055554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45968.188968055554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45968.188968055554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45968.188968055554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45968.188968055554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45968.188968055554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45968.188968055554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45968.188968055554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45968.188968055554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45968.188968055554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45968.188968055554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45968.188968055554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45968.188968055554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45968.188968055554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45968.188968055554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45968.188968055554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45968.188968055554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45968.188968055554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45968.188968055554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45968.188968055554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45968.188968055554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45968.188968055554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45968.188968055554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45968.188968055554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45968.188968055554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45968.188968055554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45968.188968055554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45968.188968055554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45968.188968055554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45968.188968055554</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I8" sqref="I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264.70825046295795</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92" t="s">
        <v>28304</v>
      </c>
      <c r="E3" s="95" t="s">
        <v>39021</v>
      </c>
      <c r="F3" s="112">
        <v>45968.180555555555</v>
      </c>
      <c r="G3" s="113">
        <f ca="1">IFERROR(NOW()-F3,"")</f>
        <v>8.4124999993946403E-3</v>
      </c>
      <c r="H3" s="112">
        <v>45968.175219907411</v>
      </c>
      <c r="I3" s="108" t="str">
        <f>IFERROR(VLOOKUP(D3,DB!A:F,6,0),"")</f>
        <v>SCECO</v>
      </c>
      <c r="J3" s="108" t="str">
        <f>IFERROR(VLOOKUP(D3,DB!A:G,7,0),"")</f>
        <v>Dead</v>
      </c>
      <c r="K3" s="114" t="s">
        <v>39112</v>
      </c>
      <c r="L3" s="110" t="str">
        <f>IFERROR(VLOOKUP(D3,DB!A:I,9,0),"")</f>
        <v>Latis</v>
      </c>
    </row>
    <row r="4" spans="1:16" ht="15" customHeight="1">
      <c r="A4" s="108"/>
      <c r="B4" s="108" t="str">
        <f>IFERROR(VLOOKUP(D4,DB!A:K,11,0),"")</f>
        <v/>
      </c>
      <c r="C4" s="109"/>
      <c r="D4" s="92"/>
      <c r="E4" s="95"/>
      <c r="F4" s="112"/>
      <c r="G4" s="113">
        <f ca="1">IFERROR(NOW()-F4,"")</f>
        <v>45968.188968055554</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45968.188968055554</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45968.188968055554</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45968.188968055554</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45968.188968055554</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45968.188968055554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45968.188968055554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45968.188968055554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45968.188968055554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45968.188968055554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45968.188968055554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45968.188968055554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45968.188968055554</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45968.188968055554</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45968.188968055554</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45968.188968055554</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45968.188968055554</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45968.188968055554</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45968.188968055554</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45968.188968055554</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45968.188968055554</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45968.188968055554</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45968.188968055554</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45968.188968055554</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45968.188968055554</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45968.188968055554</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45968.188968055554</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45968.188968055554</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45968.188968055554</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45968.188968055554</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45968.188968055554</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45968.188968055554</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45968.188968055554</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45968.188968055554</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45968.188968055554</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45968.188968055554</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45968.188968055554</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45968.188968055554</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45968.188968055554</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45968.188968055554</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45968.188968055554</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45968.188968055554</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45968.188968055554</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45968.188968055554</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45968.188968055554</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45968.188968055554</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45968.188968055554</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45968.188968055554</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45968.188968055554</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45968.188968055554</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45968.188968055554</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45968.188968055554</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45968.188968055554</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45968.188968055554</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45968.188968055554</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45968.188968055554</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45968.188968055554</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45968.188968055554</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45968.188968055554</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45968.188968055554</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45968.188968055554</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45968.188968055554</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45968.188968055554</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45968.188968055554</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45968.188968055554</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45968.188968055554</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45968.188968055554</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45968.188968055554</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45968.188968055554</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45968.188968055554</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45968.188968055554</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45968.188968055554</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45968.188968055554</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45968.188968055554</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45968.188968055554</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45968.188968055554</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45968.188968055554</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45968.188968055554</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45968.188968055554</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45968.188968055554</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45968.188968055554</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45968.188968055554</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45968.188968055554</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45968.188968055554</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45968.188968055554</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45968.188968055554</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45968.188968055554</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45968.188968055554</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45968.188968055554</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45968.188968055554</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45968.188968055554</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45968.188968055554</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45968.188968055554</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45968.188968055554</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45968.188968055554</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45968.188968055554</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45968.188968055554</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45968.188968055554</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45968.188968055554</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45968.188968055554</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45968.188968055554</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45968.188968055554</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45968.188968055554</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45968.188968055554</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45968.188968055554</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45968.188968055554</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45968.188968055554</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45968.188968055554</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45968.188968055554</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45968.188968055554</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45968.188968055554</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45968.188968055554</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45968.188968055554</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8"/>
  <sheetViews>
    <sheetView tabSelected="1" workbookViewId="0">
      <selection activeCell="H8" sqref="H8"/>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76.356907870365831</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42.000090740737505</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19.527856944441737</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31" t="s">
        <v>39120</v>
      </c>
      <c r="F5" s="132">
        <v>45967.840555555558</v>
      </c>
      <c r="G5" s="133">
        <f ca="1">IFERROR(NOW()-F5,"")</f>
        <v>0.34841249999590218</v>
      </c>
      <c r="H5" s="132">
        <v>45967.805902777778</v>
      </c>
      <c r="I5" s="131" t="str">
        <f>IFERROR(VLOOKUP(D5,DB!A:F,6,0),"")</f>
        <v>SCECO</v>
      </c>
      <c r="J5" s="131" t="str">
        <f>IFERROR(VLOOKUP(D5,DB!A:G,7,0),"")</f>
        <v>Dead</v>
      </c>
      <c r="K5" s="131" t="s">
        <v>39121</v>
      </c>
      <c r="L5" s="131" t="str">
        <f>IFERROR(VLOOKUP(D5,DB!A:I,9,0),"")</f>
        <v>Latis</v>
      </c>
    </row>
    <row r="6" spans="1:13" ht="15">
      <c r="A6" s="131" t="s">
        <v>39122</v>
      </c>
      <c r="B6" s="131" t="str">
        <f>IFERROR(VLOOKUP(D6,DB!A:K,11,0),"")</f>
        <v>R5</v>
      </c>
      <c r="C6" s="131">
        <v>1</v>
      </c>
      <c r="D6" s="131" t="s">
        <v>34734</v>
      </c>
      <c r="E6" s="131" t="s">
        <v>39120</v>
      </c>
      <c r="F6" s="132">
        <v>45968.17765046296</v>
      </c>
      <c r="G6" s="133">
        <f ca="1">IFERROR(NOW()-F6,"")</f>
        <v>1.1317592594423331E-2</v>
      </c>
      <c r="H6" s="132">
        <v>45968.172002314815</v>
      </c>
      <c r="I6" s="131" t="str">
        <f>IFERROR(VLOOKUP(D6,DB!A:F,6,0),"")</f>
        <v>SCECO</v>
      </c>
      <c r="J6" s="131" t="str">
        <f>IFERROR(VLOOKUP(D6,DB!A:G,7,0),"")</f>
        <v>Vandalized</v>
      </c>
      <c r="K6" s="131" t="s">
        <v>39123</v>
      </c>
      <c r="L6" s="131" t="str">
        <f>IFERROR(VLOOKUP(D6,DB!A:I,9,0),"")</f>
        <v>Latis</v>
      </c>
    </row>
    <row r="7" spans="1:13" ht="15">
      <c r="A7" s="131" t="s">
        <v>39124</v>
      </c>
      <c r="B7" s="131" t="str">
        <f>IFERROR(VLOOKUP(D7,DB!A:K,11,0),"")</f>
        <v>R5</v>
      </c>
      <c r="C7" s="131">
        <v>1</v>
      </c>
      <c r="D7" s="131" t="s">
        <v>38385</v>
      </c>
      <c r="E7" s="131" t="s">
        <v>39120</v>
      </c>
      <c r="F7" s="132">
        <v>45968.181134259263</v>
      </c>
      <c r="G7" s="133">
        <f ca="1">IFERROR(NOW()-F7,"")</f>
        <v>7.833796291379258E-3</v>
      </c>
      <c r="H7" s="132">
        <v>45968.175092592595</v>
      </c>
      <c r="I7" s="131" t="str">
        <f>IFERROR(VLOOKUP(D7,DB!A:F,6,0),"")</f>
        <v>SCECO</v>
      </c>
      <c r="J7" s="131" t="str">
        <f>IFERROR(VLOOKUP(D7,DB!A:G,7,0),"")</f>
        <v>Haj Removal</v>
      </c>
      <c r="K7" s="131" t="s">
        <v>39123</v>
      </c>
      <c r="L7" s="131" t="str">
        <f>IFERROR(VLOOKUP(D7,DB!A:I,9,0),"")</f>
        <v>Latis</v>
      </c>
    </row>
    <row r="8" spans="1:13" ht="15">
      <c r="A8" s="131"/>
      <c r="B8" s="131" t="str">
        <f>IFERROR(VLOOKUP(D8,DB!A:K,11,0),"")</f>
        <v>R5</v>
      </c>
      <c r="C8" s="131">
        <v>1</v>
      </c>
      <c r="D8" s="131" t="s">
        <v>35423</v>
      </c>
      <c r="E8" s="131" t="s">
        <v>39100</v>
      </c>
      <c r="F8" s="132"/>
      <c r="G8" s="133">
        <f ca="1">IFERROR(NOW()-F8,"")</f>
        <v>45968.188968055554</v>
      </c>
      <c r="H8" s="132">
        <v>45968.185601851852</v>
      </c>
      <c r="I8" s="131" t="str">
        <f>IFERROR(VLOOKUP(D8,DB!A:F,6,0),"")</f>
        <v>Generator-SG</v>
      </c>
      <c r="J8" s="131" t="str">
        <f>IFERROR(VLOOKUP(D8,DB!A:G,7,0),"")</f>
        <v>Good</v>
      </c>
      <c r="K8" s="131" t="s">
        <v>39123</v>
      </c>
      <c r="L8" s="131" t="str">
        <f>IFERROR(VLOOKUP(D8,DB!A:I,9,0),"")</f>
        <v>Latis</v>
      </c>
    </row>
    <row r="9" spans="1:13" ht="15">
      <c r="A9" s="131"/>
      <c r="B9" s="131" t="str">
        <f>IFERROR(VLOOKUP(D9,DB!A:K,11,0),"")</f>
        <v/>
      </c>
      <c r="C9" s="131"/>
      <c r="D9" s="131"/>
      <c r="E9" s="131"/>
      <c r="F9" s="132"/>
      <c r="G9" s="133">
        <f ca="1">IFERROR(NOW()-F9,"")</f>
        <v>45968.188968055554</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45968.188968055554</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45968.188968055554</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45968.188968055554</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45968.188968055554</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45968.188968055554</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45968.188968055554</v>
      </c>
      <c r="H15" s="132"/>
      <c r="I15" s="131" t="str">
        <f>IFERROR(VLOOKUP(D15,DB!A:F,6,0),"")</f>
        <v/>
      </c>
      <c r="J15" s="131" t="str">
        <f>IFERROR(VLOOKUP(D15,DB!A:G,7,0),"")</f>
        <v/>
      </c>
      <c r="K15" s="131"/>
      <c r="L15" s="131" t="str">
        <f>IFERROR(VLOOKUP(D15,DB!A:I,9,0),"")</f>
        <v/>
      </c>
    </row>
    <row r="16" spans="1:13" ht="15">
      <c r="A16" s="137"/>
      <c r="B16" s="137" t="str">
        <f>IFERROR(VLOOKUP(D16,DB!A:K,11,0),"")</f>
        <v/>
      </c>
      <c r="C16" s="137"/>
      <c r="D16" s="137"/>
      <c r="E16" s="137"/>
      <c r="F16" s="138"/>
      <c r="G16" s="139">
        <f ca="1">IFERROR(NOW()-F16,"")</f>
        <v>45968.188968055554</v>
      </c>
      <c r="H16" s="138"/>
      <c r="I16" s="137" t="str">
        <f>IFERROR(VLOOKUP(D16,DB!A:F,6,0),"")</f>
        <v/>
      </c>
      <c r="J16" s="137" t="str">
        <f>IFERROR(VLOOKUP(D16,DB!A:G,7,0),"")</f>
        <v/>
      </c>
      <c r="K16" s="137"/>
      <c r="L16" s="137" t="str">
        <f>IFERROR(VLOOKUP(D16,DB!A:I,9,0),"")</f>
        <v/>
      </c>
    </row>
    <row r="17" spans="1:12" ht="15">
      <c r="A17" s="137"/>
      <c r="B17" s="137" t="str">
        <f>IFERROR(VLOOKUP(D17,DB!A:K,11,0),"")</f>
        <v/>
      </c>
      <c r="C17" s="137"/>
      <c r="D17" s="137"/>
      <c r="E17" s="137"/>
      <c r="F17" s="138"/>
      <c r="G17" s="139">
        <f ca="1">IFERROR(NOW()-F17,"")</f>
        <v>45968.188968055554</v>
      </c>
      <c r="H17" s="138"/>
      <c r="I17" s="137" t="str">
        <f>IFERROR(VLOOKUP(D17,DB!A:F,6,0),"")</f>
        <v/>
      </c>
      <c r="J17" s="137" t="str">
        <f>IFERROR(VLOOKUP(D17,DB!A:G,7,0),"")</f>
        <v/>
      </c>
      <c r="K17" s="137"/>
      <c r="L17" s="137" t="str">
        <f>IFERROR(VLOOKUP(D17,DB!A:I,9,0),"")</f>
        <v/>
      </c>
    </row>
    <row r="18" spans="1:12" ht="15">
      <c r="A18" s="137"/>
      <c r="B18" s="137" t="str">
        <f>IFERROR(VLOOKUP(D18,DB!A:K,11,0),"")</f>
        <v/>
      </c>
      <c r="C18" s="137"/>
      <c r="D18" s="137"/>
      <c r="E18" s="137"/>
      <c r="F18" s="138"/>
      <c r="G18" s="139">
        <f ca="1">IFERROR(NOW()-F18,"")</f>
        <v>45968.188968055554</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45968.188968055554</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45968.188968055554</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45968.188968055554</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45968.188968055554</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45968.188968055554</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45968.188968055554</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45968.188968055554</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45968.188968055554</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45968.188968055554</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45968.188968055554</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45968.188968055554</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45968.188968055554</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45968.188968055554</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45968.188968055554</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45968.188968055554</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45968.188968055554</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45968.188968055554</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45968.188968055554</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45968.188968055554</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45968.188968055554</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45968.188968055554</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45968.188968055554</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45968.188968055554</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45968.188968055554</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45968.188968055554</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45968.188968055554</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45968.188968055554</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45968.188968055554</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45968.188968055554</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45968.188968055554</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45968.188968055554</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45968.188968055554</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45968.188968055554</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45968.188968055554</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45968.188968055554</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45968.188968055554</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45968.188968055554</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45968.188968055554</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45968.188968055554</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45968.188968055554</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45968.188968055554</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45968.188968055554</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45968.188968055554</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45968.188968055554</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45968.188968055554</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45968.188968055554</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45968.188968055554</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45968.188968055554</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45968.188968055554</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45968.188968055554</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45968.188968055554</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45968.188968055554</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45968.188968055554</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45968.188968055554</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45968.188968055554</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45968.188968055554</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45968.188968055554</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45968.188968055554</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45968.188968055554</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45968.188968055554</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45968.188968055554</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45968.188968055554</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45968.188968055554</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45968.188968055554</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45968.188968055554</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45968.188968055554</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45968.188968055554</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45968.188968055554</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45968.188968055554</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45968.188968055554</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45968.188968055554</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45968.188968055554</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45968.188968055554</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45968.188968055554</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45968.188968055554</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45968.188968055554</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45968.188968055554</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45968.188968055554</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45968.188968055554</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45968.188968055554</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45968.188968055554</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45968.188968055554</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45968.188968055554</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45968.188968055554</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45968.188968055554</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45968.188968055554</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45968.188968055554</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45968.188968055554</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45968.188968055554</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45968.188968055554</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45968.188968055554</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45968.188968055554</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45968.188968055554</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45968.188968055554</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45968.188968055554</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45968.188968055554</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45968.188968055554</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45968.188968055554</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45968.188968055554</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45968.188968055554</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45968.188968055554</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45968.188968055554</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45968.188968055554</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45968.188968055554</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45968.188968055554</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45968.188968055554</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45968.188968055554</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45968.188968055554</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45968.188968055554</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45968.188968055554</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45968.188968055554</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45968.188968055554</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45968.188968055554</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45968.188968055554</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45968.188968055554</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45968.188968055554</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45968.188968055554</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45968.188968055554</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45968.188968055554</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45968.188968055554</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45968.188968055554</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45968.188968055554</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45968.188968055554</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45968.188968055554</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45968.188968055554</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45968.188968055554</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45968.188968055554</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45968.188968055554</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45968.188968055554</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45968.188968055554</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45968.188968055554</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45968.188968055554</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45968.188968055554</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45968.188968055554</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45968.188968055554</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45968.188968055554</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45968.188968055554</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45968.188968055554</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45968.188968055554</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45968.188968055554</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45968.188968055554</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45968.188968055554</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45968.188968055554</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45968.188968055554</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45968.188968055554</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45968.188968055554</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45968.188968055554</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45968.188968055554</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45968.188968055554</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45968.188968055554</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45968.188968055554</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45968.188968055554</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45968.188968055554</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45968.188968055554</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45968.188968055554</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45968.188968055554</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45968.188968055554</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45968.188968055554</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45968.188968055554</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45968.188968055554</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45968.188968055554</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45968.188968055554</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45968.188968055554</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45968.188968055554</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45968.188968055554</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45968.188968055554</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45968.188968055554</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45968.188968055554</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45968.188968055554</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45968.188968055554</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45968.188968055554</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45968.188968055554</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45968.188968055554</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45968.188968055554</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45968.188968055554</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45968.188968055554</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45968.188968055554</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45968.188968055554</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45968.188968055554</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45968.188968055554</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45968.188968055554</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45968.188968055554</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45968.188968055554</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45968.188968055554</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45968.188968055554</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45968.188968055554</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45968.188968055554</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45968.188968055554</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45968.188968055554</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45968.188968055554</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45968.188968055554</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45968.188968055554</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45968.188968055554</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45968.188968055554</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45968.188968055554</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45968.188968055554</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45968.188968055554</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45968.188968055554</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45968.188968055554</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45968.188968055554</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45968.188968055554</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45968.188968055554</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45968.188968055554</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45968.188968055554</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45968.188968055554</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45968.188968055554</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45968.188968055554</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45968.188968055554</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45968.188968055554</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45968.188968055554</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45968.188968055554</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45968.188968055554</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45968.188968055554</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45968.188968055554</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45968.188968055554</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45968.188968055554</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45968.188968055554</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45968.188968055554</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45968.188968055554</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45968.188968055554</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45968.188968055554</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45968.188968055554</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45968.188968055554</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45968.188968055554</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45968.188968055554</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45968.188968055554</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45968.188968055554</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45968.188968055554</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45968.188968055554</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45968.188968055554</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45968.188968055554</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45968.188968055554</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45968.188968055554</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45968.188968055554</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45968.188968055554</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45968.188968055554</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45968.188968055554</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45968.188968055554</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45968.188968055554</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45968.188968055554</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45968.188968055554</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45968.188968055554</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45968.188968055554</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45968.188968055554</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45968.188968055554</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45968.188968055554</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45968.188968055554</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45968.188968055554</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45968.188968055554</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45968.188968055554</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45968.188968055554</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45968.188968055554</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45968.188968055554</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45968.188968055554</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45968.188968055554</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45968.188968055554</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45968.188968055554</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45968.188968055554</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45968.188968055554</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45968.188968055554</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45968.188968055554</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45968.188968055554</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45968.188968055554</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45968.188968055554</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45968.188968055554</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45968.188968055554</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45968.188968055554</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45968.188968055554</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45968.188968055554</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45968.188968055554</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45968.188968055554</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45968.188968055554</v>
      </c>
      <c r="H290" s="138"/>
      <c r="I290" s="137" t="str">
        <f>IFERROR(VLOOKUP(D290,DB!A:F,6,0),"")</f>
        <v/>
      </c>
      <c r="J290" s="137" t="str">
        <f>IFERROR(VLOOKUP(D290,DB!A:G,7,0),"")</f>
        <v/>
      </c>
      <c r="K290" s="137"/>
      <c r="L290" s="137" t="str">
        <f>IFERROR(VLOOKUP(D290,DB!A:I,9,0),"")</f>
        <v/>
      </c>
    </row>
    <row r="291" spans="1:12" ht="15"/>
    <row r="292" spans="1:12" ht="15"/>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400" ht="15"/>
    <row r="401" ht="15"/>
    <row r="402" ht="15"/>
    <row r="403" ht="15"/>
    <row r="404" ht="15"/>
    <row r="405" ht="15"/>
    <row r="406" ht="15"/>
    <row r="407" ht="15"/>
    <row r="408" ht="15"/>
    <row r="409" ht="15"/>
    <row r="410"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500" ht="15"/>
    <row r="501" ht="15"/>
    <row r="502" ht="15"/>
    <row r="503" ht="15"/>
    <row r="504" ht="15"/>
    <row r="529" ht="15"/>
    <row r="530" ht="15"/>
    <row r="531" ht="15"/>
    <row r="532" ht="15"/>
    <row r="533" ht="15"/>
    <row r="534" ht="15"/>
    <row r="535" ht="15"/>
    <row r="536" ht="15"/>
    <row r="537" ht="15"/>
    <row r="538" ht="15"/>
    <row r="539"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828" ht="15"/>
    <row r="829" ht="15"/>
    <row r="830" ht="15"/>
    <row r="831" ht="15"/>
    <row r="832" ht="15"/>
    <row r="833" ht="15"/>
    <row r="834"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052" ht="15"/>
    <row r="1053" ht="15"/>
    <row r="1055" ht="15"/>
    <row r="1056"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5" ht="15"/>
    <row r="1166" ht="15"/>
    <row r="1167" ht="15"/>
    <row r="1170" ht="15"/>
    <row r="1171" ht="15"/>
    <row r="1174" ht="15"/>
    <row r="1175" ht="15"/>
    <row r="1176" ht="15"/>
    <row r="1177" ht="15"/>
    <row r="1178" ht="15"/>
    <row r="1179" ht="15"/>
    <row r="1180" ht="15"/>
    <row r="1181" ht="15"/>
    <row r="1182" ht="15"/>
    <row r="1188" ht="15"/>
    <row r="1189" ht="15"/>
    <row r="1190" ht="15"/>
    <row r="1191" ht="15"/>
    <row r="1192" ht="15"/>
    <row r="1193" ht="15"/>
    <row r="1194" ht="15"/>
    <row r="1195" ht="15"/>
    <row r="1196" ht="15"/>
    <row r="1204" ht="15"/>
    <row r="1205" ht="15"/>
    <row r="1206" ht="15"/>
    <row r="1207" ht="15"/>
    <row r="1208" ht="15"/>
    <row r="1209" ht="15"/>
    <row r="1210" ht="15"/>
    <row r="1211" ht="15"/>
    <row r="1212" ht="15"/>
    <row r="1213" ht="15"/>
    <row r="1214" ht="15"/>
    <row r="1215" ht="15"/>
    <row r="1216" ht="15"/>
    <row r="1217" ht="15"/>
    <row r="1218" ht="15"/>
    <row r="1219" ht="15"/>
    <row r="1220" ht="15"/>
    <row r="1222" ht="15"/>
    <row r="1223" ht="15"/>
    <row r="1225" ht="15"/>
    <row r="1226" ht="15"/>
    <row r="1227" ht="15"/>
    <row r="1228" ht="15"/>
    <row r="1231" ht="15"/>
    <row r="1232" ht="15"/>
    <row r="1233" ht="15"/>
    <row r="1244" ht="15"/>
    <row r="1247" ht="15"/>
    <row r="1248" ht="15"/>
  </sheetData>
  <dataValidations count="2">
    <dataValidation allowBlank="1" showInputMessage="1" showErrorMessage="1" sqref="E1" xr:uid="{920C6338-E771-4DAE-8C89-92A9093EA4DE}"/>
    <dataValidation type="list" allowBlank="1" showInputMessage="1" showErrorMessage="1" sqref="E2:E2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45968.188968055554</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45968.188968055554</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45968.188968055554</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45968.188968055554</v>
      </c>
      <c r="H5" s="150"/>
      <c r="I5" s="86" t="str">
        <f>IFERROR(VLOOKUP(D5,DB!A:F,6,0),"")</f>
        <v/>
      </c>
      <c r="J5" s="61" t="str">
        <f>IFERROR(VLOOKUP(D5,DB!A:G,7,0),"")</f>
        <v/>
      </c>
      <c r="K5" s="151"/>
      <c r="L5" s="152" t="str">
        <f>IFERROR(VLOOKUP(D5,DB!A:I,9,0),"")</f>
        <v/>
      </c>
    </row>
    <row r="6" spans="1:12" ht="31.5" customHeight="1">
      <c r="A6" s="86"/>
      <c r="B6" s="61" t="str">
        <f>IFERROR(VLOOKUP(D6,DB!A:K,11,0),"")</f>
        <v/>
      </c>
      <c r="C6" s="61"/>
      <c r="D6" s="155"/>
      <c r="E6" s="61"/>
      <c r="F6" s="148"/>
      <c r="G6" s="149">
        <f ca="1">IFERROR(NOW()-F6,"-")</f>
        <v>45968.188968055554</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45968.188968055554</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45968.188968055554</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45968.188968055554</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45968.188968055554</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45968.188968055554</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45968.188968055554</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45968.188968055554</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45968.188968055554</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45968.188968055554</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45968.188968055554</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45968.188968055554</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45968.188968055554</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45968.188968055554</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45968.188968055554</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45968.188968055554</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45968.188968055554</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45968.188968055554</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45968.188968055554</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45968.188968055554</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45968.188968055554</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2025-11-07T01:33:50Z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