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81" documentId="120_S{2AC9BD13-BADA-5192-A53E-5A8FF88502F6}" xr6:coauthVersionLast="47" xr6:coauthVersionMax="47" xr10:uidLastSave="{456AD21C-258F-46D8-8CEC-75D80A436C74}"/>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<sst xmlns="http://schemas.openxmlformats.org/spreadsheetml/2006/main" count="181541" uniqueCount="39147">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</sst>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335.9664170138858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45998.914842939812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45998.914842939812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45998.914842939812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45998.914842939812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45998.914842939812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45998.914842939812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45998.914842939812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45998.914842939812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45998.914842939812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45998.914842939812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45998.914842939812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45998.914842939812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45998.914842939812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45998.914842939812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45998.914842939812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45998.914842939812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45998.914842939812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45998.914842939812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45998.914842939812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45998.914842939812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45998.914842939812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45998.914842939812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45998.914842939812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45998.914842939812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45998.914842939812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45998.914842939812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45998.914842939812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45998.914842939812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45998.914842939812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45998.914842939812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45998.914842939812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45998.914842939812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45998.914842939812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45998.914842939812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45998.914842939812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45998.914842939812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45998.914842939812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45998.914842939812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45998.914842939812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45998.914842939812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45998.914842939812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45998.914842939812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45998.914842939812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45998.914842939812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45998.914842939812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45998.914842939812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45998.914842939812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45998.914842939812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45998.914842939812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45998.914842939812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45998.914842939812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45998.914842939812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45998.914842939812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45998.914842939812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45998.914842939812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45998.914842939812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45998.914842939812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45998.914842939812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45998.914842939812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45998.914842939812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45998.914842939812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45998.914842939812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45998.914842939812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45998.914842939812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45998.914842939812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45998.914842939812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45998.914842939812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45998.914842939812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45998.914842939812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45998.914842939812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45998.914842939812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45998.914842939812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45998.914842939812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45998.914842939812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45998.914842939812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45998.914842939812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45998.914842939812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45998.914842939812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45998.914842939812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45998.914842939812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45998.914842939812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45998.914842939812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45998.914842939812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45998.914842939812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45998.914842939812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45998.914842939812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45998.914842939812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45998.914842939812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45998.914842939812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45998.914842939812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45998.914842939812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45998.914842939812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45998.914842939812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45998.914842939812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45998.914842939812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45998.914842939812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45998.914842939812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45998.914842939812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45998.914842939812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45998.914842939812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45998.914842939812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45998.914842939812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45998.914842939812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45998.914842939812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45998.914842939812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45998.914842939812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45998.914842939812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45998.914842939812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45998.914842939812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45998.914842939812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45998.914842939812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45998.914842939812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45998.914842939812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45998.914842939812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45998.914842939812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45998.914842939812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45998.914842939812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45998.914842939812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45998.914842939812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45998.914842939812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45998.914842939812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45998.914842939812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45998.914842939812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45998.914842939812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45998.914842939812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45998.914842939812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45998.914842939812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45998.914842939812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45998.914842939812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45998.914842939812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45998.914842939812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45998.914842939812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45998.914842939812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45998.914842939812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45998.914842939812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45998.914842939812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45998.914842939812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45998.914842939812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45998.914842939812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45998.914842939812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45998.914842939812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45998.914842939812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45998.914842939812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45998.914842939812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45998.914842939812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45998.914842939812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45998.914842939812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45998.914842939812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45998.914842939812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45998.914842939812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45998.914842939812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45998.914842939812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45998.914842939812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45998.914842939812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45998.914842939812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45998.914842939812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45998.914842939812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45998.914842939812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45998.914842939812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45998.914842939812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45998.914842939812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45998.914842939812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45998.914842939812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45998.914842939812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45998.914842939812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45998.914842939812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45998.914842939812</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45998.914842939812</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45998.914842939812</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45998.914842939812</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45998.914842939812</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45998.914842939812</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45998.914842939812</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45998.914842939812</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45998.914842939812</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45998.914842939812</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45998.914842939812</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45998.914842939812</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9FBE1A6E-9313-44AA-B6AA-FB8CA51650C1}"/>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D7" sqre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173.91500497685047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14.527423958330473</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1.5594609953695908</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9.4877662035287358E-2</v>
      </c>
      <c r="H6" s="97">
        <v>45998.813599537039</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81"/>
      <c r="F7" s="97"/>
      <c r="G7" s="98">
        <f ca="1">IFERROR(NOW()-F7,"-")</f>
        <v>45998.914842939812</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45998.914842939812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45998.914842939812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45998.914842939812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45998.914842939812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45998.914842939812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45998.914842939812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45998.914842939812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45998.914842939812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45998.914842939812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45998.914842939812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45998.914842939812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45998.914842939812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45998.914842939812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45998.914842939812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45998.914842939812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45998.914842939812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45998.914842939812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45998.914842939812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45998.914842939812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45998.914842939812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45998.914842939812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45998.914842939812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45998.914842939812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45998.914842939812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45998.914842939812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45998.914842939812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45998.914842939812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45998.914842939812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45998.914842939812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45998.914842939812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45998.914842939812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45998.914842939812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45998.914842939812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45998.914842939812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45998.914842939812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45998.914842939812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45998.914842939812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45998.914842939812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45998.914842939812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45998.914842939812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45998.914842939812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45998.914842939812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45998.914842939812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45998.914842939812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45998.914842939812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45998.914842939812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45998.914842939812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45998.914842939812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45998.914842939812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45998.914842939812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45998.914842939812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45998.914842939812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45998.914842939812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45998.914842939812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45998.914842939812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45998.914842939812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45998.914842939812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45998.914842939812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45998.914842939812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45998.914842939812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45998.914842939812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45998.914842939812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45998.914842939812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45998.914842939812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45998.914842939812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45998.914842939812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45998.914842939812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45998.914842939812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45998.914842939812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45998.914842939812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45998.914842939812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45998.914842939812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45998.914842939812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45998.914842939812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45998.914842939812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45998.914842939812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45998.914842939812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45998.914842939812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45998.914842939812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45998.914842939812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45998.914842939812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45998.914842939812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45998.914842939812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45998.914842939812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45998.914842939812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45998.914842939812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45998.914842939812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45998.914842939812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45998.914842939812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45998.914842939812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45998.914842939812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45998.914842939812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45998.914842939812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45998.914842939812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45998.914842939812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45998.914842939812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45998.914842939812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45998.914842939812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45998.914842939812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45998.914842939812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45998.914842939812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45998.914842939812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45998.914842939812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45998.914842939812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45998.914842939812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45998.914842939812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45998.914842939812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45998.914842939812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45998.914842939812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45998.914842939812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45998.914842939812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45998.914842939812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45998.914842939812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45998.914842939812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45998.914842939812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45998.914842939812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45998.914842939812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45998.914842939812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45998.914842939812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45998.914842939812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45998.914842939812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45998.914842939812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45998.914842939812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45998.914842939812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45998.914842939812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45998.914842939812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45998.914842939812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45998.914842939812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45998.914842939812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45998.914842939812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45998.914842939812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45998.914842939812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45998.914842939812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45998.914842939812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45998.914842939812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45998.914842939812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45998.914842939812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45998.914842939812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45998.914842939812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45998.914842939812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45998.914842939812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45998.914842939812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45998.914842939812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45998.914842939812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45998.914842939812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45998.914842939812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45998.914842939812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45998.914842939812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45998.914842939812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45998.914842939812</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45998.914842939812</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45998.914842939812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45998.914842939812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45998.914842939812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45998.914842939812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45998.914842939812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45998.914842939812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45998.914842939812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45998.914842939812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45998.914842939812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45998.914842939812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45998.914842939812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45998.914842939812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45998.914842939812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45998.914842939812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45998.914842939812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45998.914842939812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45998.914842939812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45998.914842939812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45998.914842939812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45998.914842939812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45998.914842939812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45998.914842939812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45998.914842939812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45998.914842939812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45998.914842939812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45998.914842939812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45998.914842939812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45998.914842939812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45998.914842939812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45998.914842939812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45998.914842939812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45998.914842939812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45998.914842939812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45998.914842939812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45998.914842939812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45998.914842939812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45998.914842939812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45998.914842939812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45998.914842939812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45998.914842939812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45998.914842939812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45998.914842939812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45998.914842939812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45998.914842939812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45998.914842939812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45998.914842939812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45998.914842939812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45998.914842939812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45998.914842939812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45998.914842939812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45998.914842939812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45998.914842939812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45998.914842939812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45998.914842939812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45998.914842939812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45998.914842939812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45998.914842939812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45998.914842939812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45998.914842939812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45998.914842939812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45998.914842939812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45998.914842939812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45998.914842939812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45998.914842939812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45998.914842939812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45998.914842939812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45998.914842939812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45998.914842939812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45998.914842939812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45998.914842939812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45998.914842939812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45998.914842939812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45998.914842939812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45998.914842939812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45998.914842939812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45998.914842939812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45998.914842939812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45998.914842939812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45998.914842939812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45998.914842939812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45998.914842939812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45998.914842939812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45998.914842939812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45998.914842939812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45998.914842939812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45998.914842939812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45998.914842939812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45998.914842939812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45998.914842939812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45998.914842939812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45998.914842939812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45998.914842939812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45998.914842939812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45998.914842939812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45998.914842939812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45998.914842939812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45998.914842939812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45998.914842939812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45998.914842939812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45998.914842939812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45998.914842939812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45998.914842939812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45998.914842939812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45998.914842939812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45998.914842939812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45998.914842939812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45998.914842939812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45998.914842939812</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45998.914842939812</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39121</v>
      </c>
      <c r="B2" s="58" t="str">
        <f>IFERROR(VLOOKUP(D2,DB!A:K,11,0),"")</f>
        <v>R3</v>
      </c>
      <c r="C2" s="18">
        <v>4</v>
      </c>
      <c r="D2" s="18" t="s">
        <v>25104</v>
      </c>
      <c r="E2" s="18" t="s">
        <v>39106</v>
      </c>
      <c r="F2" s="20"/>
      <c r="G2" s="155">
        <f ca="1">IFERROR(NOW()-F2,"-")</f>
        <v>45998.914842939812</v>
      </c>
      <c r="H2" s="22">
        <v>45998.510266203702</v>
      </c>
      <c r="I2" s="19" t="str">
        <f>IFERROR(VLOOKUP(D2,DB!A:F,6,0),"")</f>
        <v>SCECO</v>
      </c>
      <c r="J2" s="18" t="str">
        <f>IFERROR(VLOOKUP(D2,DB!A:G,7,0),"")</f>
        <v>Vandalized</v>
      </c>
      <c r="K2" s="42" t="s">
        <v>39122</v>
      </c>
      <c r="L2" s="23" t="str">
        <f>IFERROR(VLOOKUP(D2,DB!A:I,9,0),"")</f>
        <v>Latis</v>
      </c>
    </row>
    <row r="3" spans="1:13" ht="15" customHeight="1">
      <c r="A3" s="19"/>
      <c r="B3" s="58" t="str">
        <f>IFERROR(VLOOKUP(D3,DB!A:K,11,0),"")</f>
        <v/>
      </c>
      <c r="C3" s="18"/>
      <c r="D3" s="154"/>
      <c r="E3" s="18"/>
      <c r="F3" s="20"/>
      <c r="G3" s="21">
        <f t="shared" ref="G3" ca="1" si="0">IFERROR(NOW()-F3,"-")</f>
        <v>45998.914842939812</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45998.914842939812</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45998.914842939812</v>
      </c>
      <c r="H5" s="22"/>
      <c r="I5" s="19" t="str">
        <f>IFERROR(VLOOKUP(D5,DB!A:F,6,0),"")</f>
        <v/>
      </c>
      <c r="J5" s="18" t="str">
        <f>IFERROR(VLOOKUP(D5,DB!A:G,7,0),"")</f>
        <v/>
      </c>
      <c r="K5" s="42"/>
      <c r="L5" s="23" t="str">
        <f>IFERROR(VLOOKUP(D5,DB!A:I,9,0),"")</f>
        <v/>
      </c>
    </row>
    <row r="6" spans="1:13" ht="15" customHeight="1">
      <c r="A6" s="19"/>
      <c r="B6" s="58" t="str">
        <f>IFERROR(VLOOKUP(D6,DB!A:K,11,0),"")</f>
        <v>R3</v>
      </c>
      <c r="C6" s="18"/>
      <c r="D6" s="154" t="s">
        <v>5161</v>
      </c>
      <c r="E6" s="18"/>
      <c r="F6" s="20"/>
      <c r="G6" s="21">
        <f t="shared" ca="1" si="1"/>
        <v>45998.914842939812</v>
      </c>
      <c r="H6" s="22"/>
      <c r="I6" s="19" t="str">
        <f>IFERROR(VLOOKUP(D6,DB!A:F,6,0),"")</f>
        <v>Power Cube</v>
      </c>
      <c r="J6" s="18" t="str">
        <f>IFERROR(VLOOKUP(D6,DB!A:G,7,0),"")</f>
        <v>Good</v>
      </c>
      <c r="K6" s="42"/>
      <c r="L6" s="23" t="str">
        <f>IFERROR(VLOOKUP(D6,DB!A:I,9,0),"")</f>
        <v>Zain</v>
      </c>
    </row>
    <row r="7" spans="1:13" ht="15" customHeight="1">
      <c r="A7" s="19"/>
      <c r="B7" s="58" t="str">
        <f>IFERROR(VLOOKUP(D7,DB!A:K,11,0),"")</f>
        <v>R3</v>
      </c>
      <c r="C7" s="18"/>
      <c r="D7" s="154" t="s">
        <v>5040</v>
      </c>
      <c r="E7" s="18"/>
      <c r="F7" s="20"/>
      <c r="G7" s="21">
        <f t="shared" ca="1" si="1"/>
        <v>45998.914842939812</v>
      </c>
      <c r="H7" s="22"/>
      <c r="I7" s="19" t="str">
        <f>IFERROR(VLOOKUP(D7,DB!A:F,6,0),"")</f>
        <v>Power Cube</v>
      </c>
      <c r="J7" s="18" t="str">
        <f>IFERROR(VLOOKUP(D7,DB!A:G,7,0),"")</f>
        <v>Good</v>
      </c>
      <c r="K7" s="42"/>
      <c r="L7" s="23" t="str">
        <f>IFERROR(VLOOKUP(D7,DB!A:I,9,0),"")</f>
        <v>Zain</v>
      </c>
    </row>
    <row r="8" spans="1:13" ht="15" customHeight="1">
      <c r="A8" s="19"/>
      <c r="B8" s="58" t="str">
        <f>IFERROR(VLOOKUP(D8,DB!A:K,11,0),"")</f>
        <v/>
      </c>
      <c r="C8" s="18"/>
      <c r="D8" s="154"/>
      <c r="E8" s="18"/>
      <c r="F8" s="20"/>
      <c r="G8" s="21">
        <f t="shared" ca="1" si="1"/>
        <v>45998.914842939812</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45998.914842939812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45998.914842939812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45998.914842939812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45998.914842939812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45998.914842939812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45998.914842939812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45998.914842939812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45998.914842939812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45998.914842939812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45998.914842939812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45998.914842939812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45998.914842939812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45998.914842939812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45998.914842939812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45998.914842939812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45998.914842939812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45998.914842939812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45998.914842939812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45998.914842939812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45998.914842939812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45998.914842939812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45998.914842939812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45998.914842939812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45998.914842939812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45998.914842939812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45998.914842939812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45998.914842939812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45998.914842939812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45998.914842939812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45998.914842939812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45998.914842939812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45998.914842939812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45998.914842939812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45998.914842939812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45998.914842939812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45998.914842939812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45998.914842939812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45998.914842939812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45998.914842939812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45998.914842939812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45998.914842939812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45998.914842939812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45998.914842939812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45998.914842939812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45998.914842939812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45998.914842939812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45998.914842939812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45998.914842939812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45998.914842939812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45998.914842939812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45998.914842939812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45998.914842939812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45998.914842939812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45998.914842939812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45998.914842939812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45998.914842939812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45998.914842939812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45998.914842939812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45998.914842939812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45998.914842939812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45998.914842939812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45998.914842939812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45998.914842939812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45998.914842939812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45998.914842939812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45998.914842939812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45998.914842939812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45998.914842939812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45998.914842939812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45998.914842939812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45998.914842939812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45998.914842939812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45998.914842939812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45998.914842939812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45998.914842939812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45998.914842939812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45998.914842939812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45998.914842939812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45998.914842939812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45998.914842939812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45998.914842939812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45998.914842939812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45998.914842939812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45998.914842939812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45998.914842939812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45998.914842939812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45998.914842939812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45998.914842939812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45998.914842939812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45998.914842939812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45998.914842939812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45998.914842939812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45998.914842939812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45998.914842939812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45998.914842939812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45998.914842939812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45998.914842939812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45998.914842939812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45998.914842939812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45998.914842939812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45998.914842939812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45998.914842939812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45998.914842939812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45998.914842939812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45998.914842939812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45998.914842939812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45998.914842939812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45998.914842939812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45998.914842939812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45998.914842939812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45998.914842939812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45998.914842939812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45998.914842939812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45998.914842939812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45998.914842939812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45998.914842939812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45998.914842939812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45998.914842939812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45998.914842939812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45998.914842939812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45998.914842939812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45998.914842939812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45998.914842939812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45998.914842939812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45998.914842939812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45998.914842939812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45998.914842939812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45998.914842939812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45998.914842939812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45998.914842939812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45998.914842939812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45998.914842939812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45998.914842939812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45998.914842939812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45998.914842939812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45998.914842939812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45998.914842939812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45998.914842939812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45998.914842939812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45998.914842939812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45998.914842939812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45998.914842939812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45998.914842939812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45998.914842939812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45998.914842939812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45998.914842939812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45998.914842939812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45998.914842939812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45998.914842939812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45998.914842939812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45998.914842939812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45998.914842939812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45998.914842939812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45998.914842939812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45998.914842939812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45998.914842939812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45998.914842939812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45998.914842939812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45998.914842939812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45998.914842939812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45998.914842939812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45998.914842939812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45998.914842939812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45998.914842939812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45998.914842939812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45998.914842939812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45998.914842939812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45998.914842939812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45998.914842939812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45998.914842939812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45998.914842939812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45998.914842939812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45998.914842939812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45998.914842939812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45998.914842939812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45998.914842939812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45998.914842939812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45998.914842939812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45998.914842939812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45998.914842939812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45998.914842939812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45998.914842939812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45998.914842939812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45998.914842939812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45998.914842939812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45998.914842939812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45998.914842939812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45998.914842939812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45998.914842939812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45998.914842939812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45998.914842939812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45998.914842939812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45998.914842939812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45998.914842939812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45998.914842939812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45998.914842939812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45998.914842939812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45998.914842939812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45998.914842939812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45998.914842939812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45998.914842939812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45998.914842939812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45998.914842939812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45998.914842939812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45998.914842939812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45998.914842939812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45998.914842939812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45998.914842939812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45998.914842939812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45998.914842939812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45998.914842939812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45998.914842939812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45998.914842939812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45998.914842939812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45998.914842939812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45998.914842939812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45998.914842939812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45998.914842939812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45998.914842939812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45998.914842939812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45998.914842939812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45998.914842939812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45998.914842939812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45998.914842939812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45998.914842939812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45998.914842939812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45998.914842939812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45998.914842939812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45998.914842939812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45998.914842939812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45998.914842939812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45998.914842939812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45998.914842939812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45998.914842939812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45998.914842939812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45998.914842939812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45998.914842939812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45998.914842939812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45998.914842939812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45998.914842939812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45998.914842939812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45998.914842939812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45998.914842939812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45998.914842939812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45998.914842939812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45998.914842939812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45998.914842939812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45998.914842939812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45998.914842939812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45998.914842939812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45998.914842939812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45998.914842939812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45998.914842939812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45998.914842939812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45998.914842939812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45998.914842939812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45998.914842939812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45998.914842939812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45998.914842939812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45998.914842939812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45998.914842939812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45998.914842939812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45998.914842939812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45998.914842939812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45998.914842939812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45998.914842939812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45998.914842939812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45998.914842939812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45998.914842939812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45998.914842939812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45998.914842939812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45998.914842939812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45998.914842939812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45998.914842939812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45998.914842939812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45998.914842939812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45998.914842939812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45998.914842939812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45998.914842939812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45998.914842939812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45998.914842939812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45998.914842939812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45998.914842939812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45998.914842939812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45998.914842939812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45998.914842939812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45998.914842939812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45998.914842939812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45998.914842939812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45998.914842939812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45998.914842939812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45998.914842939812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45998.914842939812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45998.914842939812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45998.914842939812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45998.914842939812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45998.914842939812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45998.914842939812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45998.914842939812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45998.914842939812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45998.914842939812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45998.914842939812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45998.914842939812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45998.914842939812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45998.914842939812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45998.914842939812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45998.914842939812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45998.914842939812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45998.914842939812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45998.914842939812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45998.914842939812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45998.914842939812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45998.914842939812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45998.914842939812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45998.914842939812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45998.914842939812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45998.914842939812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45998.914842939812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45998.914842939812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45998.914842939812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45998.914842939812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45998.914842939812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45998.914842939812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45998.914842939812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45998.914842939812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45998.914842939812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45998.914842939812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45998.914842939812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45998.914842939812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45998.914842939812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45998.914842939812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45998.914842939812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45998.914842939812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45998.914842939812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45998.914842939812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45998.914842939812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45998.914842939812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45998.914842939812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45998.914842939812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45998.914842939812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45998.914842939812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45998.914842939812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45998.914842939812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45998.914842939812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45998.914842939812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45998.914842939812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45998.914842939812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45998.914842939812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45998.914842939812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45998.914842939812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45998.914842939812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45998.914842939812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45998.914842939812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45998.914842939812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45998.914842939812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45998.914842939812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45998.914842939812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45998.914842939812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45998.914842939812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45998.914842939812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45998.914842939812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45998.914842939812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45998.914842939812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45998.914842939812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45998.914842939812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45998.914842939812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45998.914842939812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45998.914842939812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45998.914842939812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45998.914842939812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45998.914842939812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45998.914842939812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45998.914842939812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45998.914842939812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45998.914842939812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45998.914842939812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45998.914842939812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45998.914842939812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45998.914842939812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45998.914842939812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45998.914842939812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45998.914842939812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45998.914842939812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45998.914842939812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45998.914842939812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45998.914842939812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45998.914842939812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45998.914842939812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45998.914842939812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45998.914842939812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45998.914842939812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45998.914842939812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45998.914842939812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45998.914842939812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45998.914842939812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45998.914842939812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45998.914842939812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45998.914842939812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45998.914842939812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45998.914842939812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45998.914842939812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45998.914842939812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45998.914842939812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45998.914842939812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45998.914842939812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45998.914842939812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45998.914842939812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45998.914842939812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45998.914842939812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45998.914842939812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45998.914842939812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45998.914842939812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45998.914842939812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45998.914842939812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45998.914842939812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45998.914842939812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45998.914842939812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45998.914842939812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45998.914842939812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45998.914842939812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45998.914842939812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45998.914842939812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45998.914842939812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45998.914842939812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45998.914842939812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45998.914842939812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45998.914842939812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45998.914842939812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45998.914842939812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45998.914842939812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45998.914842939812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45998.914842939812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45998.914842939812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45998.914842939812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45998.914842939812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45998.914842939812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45998.914842939812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45998.914842939812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45998.914842939812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45998.914842939812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45998.914842939812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45998.914842939812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45998.914842939812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45998.914842939812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45998.914842939812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45998.914842939812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45998.914842939812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45998.914842939812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45998.914842939812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45998.914842939812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45998.914842939812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45998.914842939812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45998.914842939812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45998.914842939812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45998.914842939812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45998.914842939812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45998.914842939812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45998.914842939812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45998.914842939812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45998.914842939812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45998.914842939812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45998.914842939812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45998.914842939812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45998.914842939812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45998.914842939812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45998.914842939812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45998.914842939812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45998.914842939812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45998.914842939812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45998.914842939812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45998.914842939812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45998.914842939812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45998.914842939812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45998.914842939812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45998.914842939812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45998.914842939812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45998.914842939812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45998.914842939812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45998.914842939812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45998.914842939812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45998.914842939812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45998.914842939812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45998.914842939812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45998.914842939812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45998.914842939812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45998.914842939812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45998.914842939812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45998.914842939812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45998.914842939812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45998.914842939812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45998.914842939812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45998.914842939812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45998.914842939812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45998.914842939812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45998.914842939812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45998.914842939812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45998.914842939812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45998.914842939812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45998.914842939812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45998.914842939812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45998.914842939812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45998.914842939812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45998.914842939812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45998.914842939812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45998.914842939812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45998.914842939812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45998.914842939812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45998.914842939812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45998.914842939812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45998.914842939812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45998.914842939812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45998.914842939812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45998.914842939812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45998.914842939812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45998.914842939812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45998.914842939812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45998.914842939812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45998.914842939812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45998.914842939812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45998.914842939812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45998.914842939812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45998.914842939812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45998.914842939812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45998.914842939812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45998.914842939812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45998.914842939812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45998.914842939812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45998.914842939812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45998.914842939812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45998.914842939812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45998.914842939812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45998.914842939812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45998.914842939812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45998.914842939812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45998.914842939812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45998.914842939812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45998.914842939812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45998.914842939812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45998.914842939812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45998.914842939812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45998.914842939812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45998.914842939812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45998.914842939812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45998.914842939812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45998.914842939812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45998.914842939812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45998.914842939812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45998.914842939812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45998.914842939812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45998.914842939812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45998.914842939812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45998.914842939812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45998.914842939812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45998.914842939812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45998.914842939812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45998.914842939812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45998.914842939812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45998.914842939812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45998.914842939812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45998.914842939812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45998.914842939812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45998.914842939812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45998.914842939812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45998.914842939812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45998.914842939812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45998.914842939812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45998.914842939812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45998.914842939812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45998.914842939812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45998.914842939812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45998.914842939812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45998.914842939812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45998.914842939812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45998.914842939812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45998.914842939812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45998.914842939812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45998.914842939812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45998.914842939812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45998.914842939812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45998.914842939812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45998.914842939812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45998.914842939812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45998.914842939812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45998.914842939812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45998.914842939812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45998.914842939812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45998.914842939812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45998.914842939812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45998.914842939812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45998.914842939812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45998.914842939812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45998.914842939812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45998.914842939812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45998.914842939812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45998.914842939812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45998.914842939812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45998.914842939812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45998.914842939812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45998.914842939812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45998.914842939812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45998.914842939812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45998.914842939812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45998.914842939812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45998.914842939812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45998.914842939812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45998.914842939812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45998.914842939812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45998.914842939812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45998.914842939812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45998.914842939812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45998.914842939812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45998.914842939812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45998.914842939812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45998.914842939812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45998.914842939812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45998.914842939812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45998.914842939812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45998.914842939812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45998.914842939812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45998.914842939812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45998.914842939812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45998.914842939812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45998.914842939812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45998.914842939812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45998.914842939812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45998.914842939812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45998.914842939812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45998.914842939812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45998.914842939812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45998.914842939812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45998.914842939812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45998.914842939812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45998.914842939812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45998.914842939812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45998.914842939812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45998.914842939812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45998.914842939812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45998.914842939812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45998.914842939812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45998.914842939812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45998.914842939812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45998.914842939812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45998.914842939812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45998.914842939812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45998.914842939812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45998.914842939812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45998.914842939812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45998.914842939812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45998.914842939812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45998.914842939812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45998.914842939812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45998.914842939812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45998.914842939812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45998.914842939812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45998.914842939812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45998.914842939812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45998.914842939812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45998.914842939812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45998.914842939812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45998.914842939812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45998.914842939812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45998.914842939812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45998.914842939812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45998.914842939812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45998.914842939812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45998.914842939812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45998.914842939812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45998.914842939812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45998.914842939812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45998.914842939812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45998.914842939812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45998.914842939812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45998.914842939812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45998.914842939812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45998.914842939812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45998.914842939812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45998.914842939812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45998.914842939812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45998.914842939812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45998.914842939812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45998.914842939812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45998.914842939812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45998.914842939812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45998.914842939812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45998.914842939812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45998.914842939812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45998.914842939812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45998.914842939812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45998.914842939812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45998.914842939812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45998.914842939812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45998.914842939812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45998.914842939812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45998.914842939812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45998.914842939812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45998.914842939812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45998.914842939812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45998.914842939812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45998.914842939812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45998.914842939812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45998.914842939812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45998.914842939812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45998.914842939812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45998.914842939812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45998.914842939812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45998.914842939812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45998.914842939812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45998.914842939812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45998.914842939812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45998.914842939812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45998.914842939812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45998.914842939812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45998.914842939812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45998.914842939812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45998.914842939812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45998.914842939812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45998.914842939812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45998.914842939812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45998.914842939812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45998.914842939812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45998.914842939812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45998.914842939812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45998.914842939812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45998.914842939812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45998.914842939812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45998.914842939812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45998.914842939812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45998.914842939812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45998.914842939812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45998.914842939812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45998.914842939812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45998.914842939812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45998.914842939812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45998.914842939812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45998.914842939812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45998.914842939812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45998.914842939812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45998.914842939812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45998.914842939812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45998.914842939812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45998.914842939812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45998.914842939812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45998.914842939812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45998.914842939812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45998.914842939812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45998.914842939812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45998.914842939812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45998.914842939812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45998.914842939812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45998.914842939812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45998.914842939812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45998.914842939812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45998.914842939812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45998.914842939812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45998.914842939812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45998.914842939812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45998.914842939812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45998.914842939812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45998.914842939812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45998.914842939812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45998.914842939812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45998.914842939812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45998.914842939812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45998.914842939812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45998.914842939812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45998.914842939812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45998.914842939812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45998.914842939812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45998.914842939812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45998.914842939812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45998.914842939812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45998.914842939812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45998.914842939812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45998.914842939812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45998.914842939812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45998.914842939812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45998.914842939812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45998.914842939812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45998.914842939812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45998.914842939812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45998.914842939812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45998.914842939812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45998.914842939812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45998.914842939812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45998.914842939812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45998.914842939812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45998.914842939812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45998.914842939812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45998.914842939812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45998.914842939812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45998.914842939812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45998.914842939812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45998.914842939812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45998.914842939812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45998.914842939812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45998.914842939812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45998.914842939812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45998.914842939812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45998.914842939812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45998.914842939812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45998.914842939812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45998.914842939812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45998.914842939812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45998.914842939812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45998.914842939812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45998.914842939812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45998.914842939812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45998.914842939812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45998.914842939812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45998.914842939812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45998.914842939812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45998.914842939812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45998.914842939812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45998.914842939812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45998.914842939812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45998.914842939812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45998.914842939812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45998.914842939812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45998.914842939812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45998.914842939812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45998.914842939812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45998.914842939812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45998.914842939812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45998.914842939812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45998.914842939812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45998.914842939812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45998.914842939812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45998.914842939812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45998.914842939812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45998.914842939812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45998.914842939812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45998.914842939812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45998.914842939812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45998.914842939812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45998.914842939812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45998.914842939812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45998.914842939812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45998.914842939812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45998.914842939812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45998.914842939812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45998.914842939812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45998.914842939812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45998.914842939812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45998.914842939812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45998.914842939812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45998.914842939812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45998.914842939812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45998.914842939812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45998.914842939812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45998.914842939812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45998.914842939812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45998.914842939812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45998.914842939812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45998.914842939812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45998.914842939812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45998.914842939812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45998.914842939812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45998.914842939812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45998.914842939812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45998.914842939812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45998.914842939812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45998.914842939812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45998.914842939812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45998.914842939812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45998.914842939812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45998.914842939812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45998.914842939812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45998.914842939812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45998.914842939812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45998.914842939812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45998.914842939812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45998.914842939812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45998.914842939812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45998.914842939812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45998.914842939812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45998.914842939812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45998.914842939812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45998.914842939812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45998.914842939812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45998.914842939812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45998.914842939812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45998.914842939812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45998.914842939812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45998.914842939812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45998.914842939812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45998.914842939812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45998.914842939812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45998.914842939812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45998.914842939812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45998.914842939812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45998.914842939812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45998.914842939812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45998.914842939812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45998.914842939812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45998.914842939812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45998.914842939812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45998.914842939812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45998.914842939812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45998.914842939812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45998.914842939812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45998.914842939812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45998.914842939812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45998.914842939812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45998.914842939812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45998.914842939812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45998.914842939812</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295.43412534721574</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30656</v>
      </c>
      <c r="E3" s="90" t="s">
        <v>39109</v>
      </c>
      <c r="F3" s="91">
        <v>45997.533333333333</v>
      </c>
      <c r="G3" s="92">
        <f t="shared" ref="G3:G44" ca="1" si="0">IFERROR(NOW()-F3,"")</f>
        <v>1.3815096064790851</v>
      </c>
      <c r="H3" s="91">
        <v>45997.522280092591</v>
      </c>
      <c r="I3" s="107" t="str">
        <f>IFERROR(VLOOKUP(D3,DB!A:F,6,0),"")</f>
        <v>Generator-SG</v>
      </c>
      <c r="J3" s="107" t="str">
        <f>IFERROR(VLOOKUP(D3,DB!A:G,7,0),"")</f>
        <v>Good</v>
      </c>
      <c r="K3" s="93" t="s">
        <v>39126</v>
      </c>
      <c r="L3" s="87" t="str">
        <f>IFERROR(VLOOKUP(D3,DB!A:I,9,0),"")</f>
        <v>Latis</v>
      </c>
    </row>
    <row r="4" spans="1:16" ht="19.5" customHeight="1">
      <c r="A4" s="107" t="s">
        <v>39127</v>
      </c>
      <c r="B4" s="107" t="str">
        <f>IFERROR(VLOOKUP(D4,DB!A:K,11,0),"")</f>
        <v>R4</v>
      </c>
      <c r="C4" s="89">
        <v>2</v>
      </c>
      <c r="D4" s="87" t="s">
        <v>32943</v>
      </c>
      <c r="E4" s="90" t="s">
        <v>39106</v>
      </c>
      <c r="F4" s="91">
        <v>45998.79414351852</v>
      </c>
      <c r="G4" s="92">
        <f t="shared" ca="1" si="0"/>
        <v>0.12069942129164701</v>
      </c>
      <c r="H4" s="91">
        <v>45998.664027777777</v>
      </c>
      <c r="I4" s="107" t="str">
        <f>IFERROR(VLOOKUP(D4,DB!A:F,6,0),"")</f>
        <v>SCECO</v>
      </c>
      <c r="J4" s="107" t="str">
        <f>IFERROR(VLOOKUP(D4,DB!A:G,7,0),"")</f>
        <v>Vandalized</v>
      </c>
      <c r="K4" s="93" t="s">
        <v>39128</v>
      </c>
      <c r="L4" s="87" t="str">
        <f>IFERROR(VLOOKUP(D4,DB!A:I,9,0),"")</f>
        <v>Latis</v>
      </c>
    </row>
    <row r="5" spans="1:16" ht="15" customHeight="1">
      <c r="A5" s="107"/>
      <c r="B5" s="107" t="str">
        <f>IFERROR(VLOOKUP(D5,DB!A:K,11,0),"")</f>
        <v/>
      </c>
      <c r="C5" s="89"/>
      <c r="D5" s="87"/>
      <c r="E5" s="90"/>
      <c r="F5" s="91"/>
      <c r="G5" s="92">
        <f t="shared" ca="1" si="0"/>
        <v>45998.914842939812</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45998.914842939812</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45998.914842939812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45998.914842939812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45998.914842939812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45998.914842939812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45998.914842939812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45998.914842939812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45998.914842939812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45998.914842939812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45998.914842939812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45998.914842939812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45998.914842939812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45998.914842939812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45998.914842939812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45998.914842939812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45998.914842939812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45998.914842939812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45998.914842939812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45998.914842939812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45998.914842939812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45998.914842939812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45998.914842939812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45998.914842939812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45998.914842939812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45998.914842939812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45998.914842939812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45998.914842939812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45998.914842939812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45998.914842939812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45998.914842939812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45998.914842939812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45998.914842939812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45998.914842939812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45998.914842939812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45998.914842939812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45998.914842939812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45998.914842939812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45998.914842939812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45998.914842939812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45998.914842939812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45998.914842939812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45998.914842939812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45998.914842939812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45998.914842939812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45998.914842939812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45998.914842939812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45998.914842939812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45998.914842939812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45998.914842939812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45998.914842939812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45998.914842939812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45998.914842939812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45998.914842939812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45998.914842939812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45998.914842939812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45998.914842939812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45998.914842939812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45998.914842939812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45998.914842939812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45998.914842939812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45998.914842939812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45998.914842939812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45998.914842939812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45998.914842939812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45998.914842939812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45998.914842939812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45998.914842939812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45998.914842939812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45998.914842939812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45998.914842939812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45998.914842939812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45998.914842939812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45998.914842939812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45998.914842939812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45998.914842939812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45998.914842939812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45998.914842939812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45998.914842939812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45998.914842939812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45998.914842939812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45998.914842939812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45998.914842939812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45998.914842939812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45998.914842939812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45998.914842939812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45998.914842939812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45998.914842939812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45998.914842939812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45998.914842939812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45998.914842939812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45998.914842939812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45998.914842939812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45998.914842939812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45998.914842939812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45998.914842939812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45998.914842939812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45998.914842939812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45998.914842939812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45998.914842939812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45998.914842939812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45998.914842939812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45998.914842939812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45998.914842939812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45998.914842939812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45998.914842939812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45998.914842939812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45998.914842939812</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45998.914842939812</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45998.914842939812</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45998.914842939812</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45998.914842939812</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45998.914842939812</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45998.914842939812</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45998.914842939812</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45998.914842939812</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45998.914842939812</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45998.914842939812</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45998.914842939812</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45998.914842939812</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45998.914842939812</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45998.914842939812</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45998.914842939812</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45998.914842939812</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45998.914842939812</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45998.914842939812</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45998.914842939812</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45998.914842939812</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45998.914842939812</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45998.914842939812</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45998.914842939812</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45998.914842939812</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45998.914842939812</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45998.914842939812</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45998.914842939812</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45998.914842939812</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45998.914842939812</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45998.914842939812</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45998.914842939812</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45998.914842939812</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45998.914842939812</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45998.914842939812</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45998.914842939812</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45998.914842939812</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45998.914842939812</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45998.914842939812</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45998.914842939812</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45998.914842939812</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45998.914842939812</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45998.914842939812</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107.08278275462362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72.725965624995297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50.253731828699529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17.541544328698365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1.8073545138831832</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R5</v>
      </c>
      <c r="C7" s="37">
        <v>1</v>
      </c>
      <c r="D7" s="37" t="s">
        <v>37284</v>
      </c>
      <c r="E7" s="37" t="s">
        <v>39109</v>
      </c>
      <c r="F7" s="38">
        <v>45998.467928240738</v>
      </c>
      <c r="G7" s="131">
        <f ca="1">IFERROR(NOW()-F7,"")</f>
        <v>0.44691469907411374</v>
      </c>
      <c r="H7" s="38">
        <v>45998.451261574075</v>
      </c>
      <c r="I7" s="37" t="str">
        <f>IFERROR(VLOOKUP(D7,DB!A:F,6,0),"")</f>
        <v>SCECO</v>
      </c>
      <c r="J7" s="37" t="str">
        <f>IFERROR(VLOOKUP(D7,DB!A:G,7,0),"")</f>
        <v>Good+Dead</v>
      </c>
      <c r="K7" s="37" t="s">
        <v>39140</v>
      </c>
      <c r="L7" s="37" t="str">
        <f>IFERROR(VLOOKUP(D7,DB!A:I,9,0),"")</f>
        <v>Latis</v>
      </c>
    </row>
    <row r="8" spans="1:13" ht="30.75">
      <c r="A8" s="37" t="s">
        <v>39141</v>
      </c>
      <c r="B8" s="37" t="str">
        <f>IFERROR(VLOOKUP(D8,DB!A:K,11,0),"")</f>
        <v>R5</v>
      </c>
      <c r="C8" s="37">
        <v>1</v>
      </c>
      <c r="D8" s="37" t="s">
        <v>32884</v>
      </c>
      <c r="E8" s="37" t="s">
        <v>39109</v>
      </c>
      <c r="F8" s="38">
        <v>45998.699166666665</v>
      </c>
      <c r="G8" s="131">
        <f ca="1">IFERROR(NOW()-F8,"")</f>
        <v>0.21567627314652782</v>
      </c>
      <c r="H8" s="38">
        <v>45998.687361111108</v>
      </c>
      <c r="I8" s="37" t="str">
        <f>IFERROR(VLOOKUP(D8,DB!A:F,6,0),"")</f>
        <v>SCECO</v>
      </c>
      <c r="J8" s="37" t="str">
        <f>IFERROR(VLOOKUP(D8,DB!A:G,7,0),"")</f>
        <v>Vandalized+Dead</v>
      </c>
      <c r="K8" s="37" t="s">
        <v>39142</v>
      </c>
      <c r="L8" s="37" t="str">
        <f>IFERROR(VLOOKUP(D8,DB!A:I,9,0),"")</f>
        <v>Latis</v>
      </c>
    </row>
    <row r="9" spans="1:13">
      <c r="A9" s="37"/>
      <c r="B9" s="37" t="str">
        <f>IFERROR(VLOOKUP(D9,DB!A:K,11,0),"")</f>
        <v/>
      </c>
      <c r="C9" s="37"/>
      <c r="D9" s="37"/>
      <c r="E9" s="37"/>
      <c r="F9" s="38"/>
      <c r="G9" s="131">
        <f ca="1">IFERROR(NOW()-F9,"")</f>
        <v>45998.914842939812</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45998.914842939812</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45998.914842939812</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45998.914842939812</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45998.914842939812</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45998.914842939812</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45998.914842939812</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45998.914842939812</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45998.914842939812</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45998.914842939812</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45998.914842939812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45998.914842939812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45998.914842939812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45998.914842939812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45998.914842939812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45998.914842939812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45998.914842939812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45998.914842939812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45998.914842939812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45998.914842939812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45998.914842939812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45998.914842939812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45998.914842939812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45998.914842939812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45998.914842939812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45998.914842939812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45998.914842939812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45998.914842939812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45998.914842939812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45998.914842939812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45998.914842939812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45998.914842939812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45998.914842939812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45998.914842939812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45998.914842939812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45998.914842939812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45998.914842939812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45998.914842939812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45998.914842939812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45998.914842939812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45998.914842939812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45998.914842939812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45998.914842939812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45998.914842939812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45998.914842939812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45998.914842939812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45998.914842939812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45998.914842939812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45998.914842939812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45998.914842939812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45998.914842939812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45998.914842939812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45998.914842939812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45998.914842939812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45998.914842939812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45998.914842939812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45998.914842939812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45998.914842939812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45998.914842939812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45998.914842939812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45998.914842939812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45998.914842939812</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34398</v>
      </c>
      <c r="E2" s="138" t="s">
        <v>39106</v>
      </c>
      <c r="F2" s="117">
        <v>45998.784247685187</v>
      </c>
      <c r="G2" s="72">
        <f t="shared" ref="G2:G31" ca="1" si="0">IFERROR(NOW()-F2,"-")</f>
        <v>0.13059525462449528</v>
      </c>
      <c r="H2" s="117">
        <v>45998.778495370374</v>
      </c>
      <c r="I2" s="115" t="str">
        <f>IFERROR(VLOOKUP(D2,DB!A:F,6,0),"")</f>
        <v>SCECO</v>
      </c>
      <c r="J2" s="115" t="str">
        <f>IFERROR(VLOOKUP(D2,DB!A:G,7,0),"")</f>
        <v>Weak</v>
      </c>
      <c r="K2" s="118" t="s">
        <v>39144</v>
      </c>
      <c r="L2" s="133" t="str">
        <f>IFERROR(VLOOKUP(D2,DB!A:I,9,0),"")</f>
        <v>Latis</v>
      </c>
    </row>
    <row r="3" spans="1:16382" ht="31.5" customHeight="1">
      <c r="A3" s="114" t="s">
        <v>39145</v>
      </c>
      <c r="B3" s="115" t="str">
        <f>IFERROR(VLOOKUP(D3,DB!A:K,11,0),"")</f>
        <v>R6</v>
      </c>
      <c r="C3" s="116">
        <v>3</v>
      </c>
      <c r="D3" s="115" t="s">
        <v>34702</v>
      </c>
      <c r="E3" s="138" t="s">
        <v>39106</v>
      </c>
      <c r="F3" s="117">
        <v>45998.877071759256</v>
      </c>
      <c r="G3" s="72">
        <f t="shared" ca="1" si="0"/>
        <v>3.7771180555864703E-2</v>
      </c>
      <c r="H3" s="117">
        <v>45998.869502314818</v>
      </c>
      <c r="I3" s="115" t="str">
        <f>IFERROR(VLOOKUP(D3,DB!A:F,6,0),"")</f>
        <v>SCECO</v>
      </c>
      <c r="J3" s="115" t="str">
        <f>IFERROR(VLOOKUP(D3,DB!A:G,7,0),"")</f>
        <v>Vandalized</v>
      </c>
      <c r="K3" s="118" t="s">
        <v>39146</v>
      </c>
      <c r="L3" s="133" t="str">
        <f>IFERROR(VLOOKUP(D3,DB!A:I,9,0),"")</f>
        <v>Latis</v>
      </c>
    </row>
    <row r="4" spans="1:16382" ht="31.5" customHeight="1">
      <c r="A4" s="114"/>
      <c r="B4" s="115" t="str">
        <f>IFERROR(VLOOKUP(D4,DB!A:K,11,0),"")</f>
        <v/>
      </c>
      <c r="C4" s="116"/>
      <c r="D4" s="115"/>
      <c r="E4" s="138"/>
      <c r="F4" s="117"/>
      <c r="G4" s="72">
        <f t="shared" ca="1" si="0"/>
        <v>45998.914842939812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45998.914842939812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45998.914842939812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45998.914842939812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45998.914842939812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45998.914842939812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45998.914842939812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45998.914842939812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45998.914842939812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45998.914842939812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45998.914842939812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45998.914842939812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45998.914842939812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45998.914842939812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45998.914842939812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45998.914842939812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45998.914842939812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45998.914842939812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45998.914842939812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45998.914842939812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45998.914842939812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45998.914842939812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45998.914842939812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45998.914842939812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45998.914842939812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45998.914842939812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45998.914842939812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45998.914842939812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45998.914842939812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45998.914842939812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45998.914842939812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45998.914842939812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45998.914842939812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45998.914842939812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45998.914842939812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45998.914842939812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45998.914842939812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45998.914842939812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45998.914842939812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45998.914842939812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45998.914842939812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45998.914842939812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45998.914842939812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45998.914842939812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45998.914842939812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45998.914842939812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45998.914842939812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45998.914842939812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45998.914842939812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45998.914842939812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45998.914842939812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45998.914842939812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45998.914842939812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45998.914842939812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45998.914842939812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45998.914842939812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45998.914842939812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45998.914842939812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45998.914842939812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45998.914842939812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45998.914842939812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45998.914842939812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45998.914842939812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45998.914842939812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45998.914842939812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45998.914842939812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45998.914842939812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45998.914842939812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45998.914842939812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45998.914842939812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45998.914842939812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45998.914842939812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45998.914842939812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45998.914842939812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45998.914842939812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45998.914842939812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45998.914842939812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45998.914842939812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45998.914842939812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45998.914842939812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45998.914842939812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45998.914842939812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45998.914842939812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45998.914842939812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45998.914842939812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45998.914842939812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45998.914842939812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45998.914842939812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45998.914842939812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45998.914842939812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45998.914842939812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45998.914842939812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45998.914842939812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45998.914842939812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45998.914842939812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45998.914842939812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45998.914842939812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45998.914842939812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45998.914842939812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45998.914842939812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45998.914842939812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45998.914842939812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45998.914842939812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45998.914842939812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45998.914842939812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45998.914842939812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45998.914842939812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45998.914842939812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45998.914842939812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45998.914842939812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45998.914842939812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45998.914842939812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45998.914842939812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45998.914842939812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45998.914842939812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45998.914842939812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45998.914842939812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45998.914842939812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45998.914842939812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45998.914842939812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45998.914842939812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45998.914842939812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45998.914842939812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45998.914842939812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45998.914842939812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45998.914842939812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45998.914842939812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45998.914842939812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45998.914842939812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45998.914842939812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45998.914842939812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45998.914842939812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45998.914842939812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45998.914842939812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45998.914842939812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45998.914842939812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45998.914842939812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45998.914842939812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45998.914842939812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45998.914842939812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45998.914842939812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45998.914842939812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45998.914842939812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45998.914842939812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45998.914842939812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45998.914842939812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45998.914842939812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45998.914842939812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45998.914842939812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45998.914842939812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45998.914842939812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45998.914842939812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45998.914842939812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45998.914842939812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45998.914842939812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45998.914842939812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45998.914842939812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45998.914842939812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45998.914842939812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45998.914842939812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45998.914842939812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45998.914842939812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45998.914842939812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45998.914842939812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45998.914842939812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45998.914842939812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45998.914842939812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45998.914842939812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45998.914842939812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45998.914842939812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45998.914842939812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45998.914842939812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45998.914842939812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45998.914842939812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45998.914842939812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45998.914842939812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45998.914842939812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45998.914842939812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45998.914842939812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45998.914842939812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45998.914842939812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45998.914842939812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45998.914842939812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45998.914842939812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45998.914842939812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45998.914842939812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45998.914842939812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45998.914842939812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45998.914842939812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45998.914842939812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45998.914842939812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45998.914842939812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45998.914842939812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45998.914842939812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45998.914842939812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45998.914842939812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45998.914842939812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45998.914842939812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45998.914842939812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45998.914842939812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45998.914842939812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45998.914842939812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45998.914842939812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45998.914842939812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45998.914842939812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45998.914842939812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45998.914842939812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45998.914842939812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45998.914842939812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45998.914842939812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45998.914842939812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45998.914842939812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45998.914842939812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45998.914842939812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45998.914842939812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45998.914842939812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45998.914842939812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45998.914842939812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45998.914842939812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45998.914842939812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45998.914842939812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45998.914842939812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45998.914842939812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45998.914842939812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45998.914842939812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45998.914842939812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45998.914842939812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45998.914842939812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45998.914842939812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45998.914842939812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45998.914842939812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45998.914842939812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45998.914842939812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45998.914842939812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45998.914842939812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45998.914842939812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45998.914842939812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45998.914842939812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45998.914842939812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45998.914842939812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45998.914842939812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45998.914842939812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45998.914842939812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45998.914842939812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45998.914842939812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45998.914842939812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45998.914842939812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45998.914842939812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45998.914842939812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45998.914842939812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45998.914842939812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45998.914842939812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45998.914842939812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45998.914842939812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45998.914842939812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45998.914842939812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45998.914842939812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45998.914842939812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45998.914842939812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45998.914842939812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45998.914842939812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45998.914842939812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45998.914842939812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45998.914842939812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45998.914842939812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45998.914842939812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45998.914842939812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45998.914842939812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45998.914842939812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45998.914842939812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45998.914842939812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45998.914842939812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45998.914842939812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45998.914842939812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45998.914842939812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45998.914842939812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45998.914842939812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45998.914842939812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45998.914842939812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45998.914842939812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45998.914842939812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45998.914842939812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45998.914842939812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45998.914842939812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45998.914842939812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45998.914842939812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45998.914842939812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45998.914842939812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45998.914842939812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45998.914842939812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45998.914842939812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45998.914842939812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45998.914842939812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45998.914842939812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45998.914842939812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45998.914842939812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45998.914842939812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45998.914842939812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45998.914842939812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45998.914842939812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45998.914842939812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45998.914842939812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45998.914842939812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45998.914842939812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45998.914842939812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45998.914842939812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45998.914842939812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45998.914842939812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45998.914842939812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45998.914842939812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45998.914842939812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45998.914842939812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45998.914842939812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45998.914842939812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45998.914842939812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45998.914842939812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45998.914842939812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45998.914842939812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45998.914842939812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45998.914842939812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45998.914842939812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45998.914842939812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45998.914842939812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45998.914842939812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45998.914842939812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45998.914842939812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45998.914842939812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45998.914842939812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45998.914842939812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45998.914842939812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45998.914842939812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45998.914842939812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45998.914842939812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45998.914842939812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45998.914842939812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45998.914842939812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45998.914842939812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45998.914842939812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45998.914842939812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45998.914842939812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45998.914842939812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45998.914842939812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45998.914842939812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45998.914842939812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45998.914842939812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45998.914842939812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45998.914842939812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45998.914842939812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45998.914842939812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45998.914842939812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45998.914842939812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45998.914842939812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45998.914842939812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45998.914842939812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45998.914842939812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45998.914842939812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45998.914842939812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45998.914842939812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45998.914842939812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45998.914842939812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45998.914842939812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45998.914842939812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45998.914842939812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45998.914842939812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45998.914842939812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45998.914842939812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45998.914842939812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45998.914842939812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45998.914842939812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45998.914842939812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45998.914842939812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45998.914842939812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45998.914842939812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45998.914842939812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45998.914842939812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45998.914842939812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45998.914842939812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45998.914842939812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45998.914842939812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45998.914842939812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45998.914842939812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45998.914842939812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45998.914842939812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45998.914842939812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45998.914842939812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45998.914842939812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45998.914842939812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45998.914842939812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45998.914842939812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45998.914842939812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45998.914842939812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45998.914842939812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45998.914842939812</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45998.914842939812</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2025-12-07T18:59:54Z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