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157" documentId="120_S{2AC9BD13-BADA-5192-A53E-5A8FF88502F6}" xr6:coauthVersionLast="47" xr6:coauthVersionMax="47" xr10:uidLastSave="{E7E6DF9F-B2B5-4012-8F38-DA7CDC7621BA}"/>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<sst xmlns="http://schemas.openxmlformats.org/spreadsheetml/2006/main" count="180270" uniqueCount="39119">
  <si>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</si>
  <si>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</si>
  <si>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</si>
  <si>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</si>
  <si>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</si>
  <si>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</si>
  <si>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</si>
  <si>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</si>
  <si>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</si>
  <si>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</si>
  <si>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</si>
  <si>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</si>
  <si>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</si>
  <si>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</si>
  <si>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</si>
  <si>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</si>
  <si>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</si>
  <si>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</si>
  <si>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</si>
  <si>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</si>
  <si>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</si>
  <si>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</si>
  <si>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</si>
  <si>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</si>
  <si>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</si>
  <si>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</si>
  <si>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</si>
  <si>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</si>
  <si>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</si>
  <si>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</si>
  <si>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</si>
  <si>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</si>
  <si>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</si>
  <si>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</si>
  <si>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</si>
  <si>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</si>
  <si>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</si>
  <si>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</si>
  <si>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</si>
  <si>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</si>
  <si>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</si>
  <si>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</si>
  <si>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</si>
  <si>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</si>
  <si>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</si>
  <si>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</si>
  <si>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</si>
  <si>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</si>
  <si>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</si>
  <si>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</si>
  <si>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</si>
  <si>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</si>
  <si>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</si>
  <si>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</si>
  <si>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</si>
  <si>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</si>
  <si>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</si>
  <si>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</si>
  <si>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</si>
  <si>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</si>
  <si>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</si>
  <si>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</si>
  <si>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</si>
  <si>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</si>
  <si>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</si>
  <si>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</si>
  <si>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</si>
  <si>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</si>
  <si>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</si>
  <si>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</si>
  <si>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</si>
  <si>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</si>
  <si>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</si>
  <si>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</si>
  <si>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</si>
  <si>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</si>
  <si>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</si>
  <si>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</si>
  <si>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</si>
  <si>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</si>
  <si>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</si>
  <si>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</si>
  <si>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</si>
  <si>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</si>
  <si>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</si>
  <si>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</si>
  <si>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</si>
  <si>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</si>
  <si>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</si>
  <si>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</si>
  <si>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</si>
  <si>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</si>
  <si>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</si>
  <si>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</si>
  <si>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</si>
  <si>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</si>
  <si>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</si>
  <si>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</si>
  <si>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</si>
  <si>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</si>
  <si>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</si>
  <si>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</si>
  <si>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</si>
  <si>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</si>
  <si>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</si>
  <si>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</si>
  <si>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</si>
  <si>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</si>
  <si>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</si>
  <si>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</si>
  <si>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</si>
  <si>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</si>
  <si>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</si>
  <si>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</si>
  <si>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</si>
  <si>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</si>
  <si>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</si>
  <si>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</si>
  <si>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</si>
  <si>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</si>
  <si>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</si>
  <si>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</si>
  <si>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</si>
  <si>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</si>
  <si>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</si>
  <si>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</si>
  <si>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</si>
  <si>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</si>
  <si>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</si>
  <si>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</si>
  <si>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</si>
  <si>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</si>
  <si>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</si>
  <si>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</si>
  <si>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</si>
  <si>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</si>
  <si>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</si>
  <si>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</si>
  <si>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</si>
  <si>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</si>
  <si>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</si>
  <si>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</si>
  <si>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</si>
  <si>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</si>
  <si>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</si>
  <si>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</si>
  <si>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</si>
  <si>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</si>
  <si>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</si>
  <si>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</si>
  <si>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</si>
  <si>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</si>
  <si>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</si>
  <si>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</si>
  <si>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</si>
  <si>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</si>
  <si>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</si>
  <si>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</si>
  <si>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</si>
  <si>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</si>
  <si>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</si>
  <si>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</si>
  <si>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</si>
  <si>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</si>
  <si>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</si>
  <si>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</si>
  <si>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</si>
  <si>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</si>
  <si>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</si>
  <si>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</si>
  <si>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</si>
  <si>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</si>
  <si>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</si>
  <si>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</si>
  <si>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</si>
  <si>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</si>
  <si>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</si>
  <si>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</si>
  <si>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</si>
  <si>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</si>
  <si>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</si>
  <si>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</si>
  <si>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</si>
  <si>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</si>
  <si>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</si>
  <si>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</si>
  <si>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</si>
  <si>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</si>
  <si>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</si>
  <si>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</si>
  <si>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</si>
  <si>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</si>
  <si>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</si>
  <si>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</si>
  <si>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</si>
  <si>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</si>
  <si>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</si>
  <si>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</si>
  <si>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</si>
  <si>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</si>
  <si>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</si>
  <si>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</si>
  <si>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</si>
  <si>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</si>
  <si>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</si>
  <si>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</si>
  <si>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</si>
  <si>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</si>
  <si>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</si>
  <si>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</si>
  <si>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</si>
  <si>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</si>
  <si>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</si>
  <si>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</si>
  <si>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</si>
  <si>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</si>
  <si>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</si>
  <si>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</si>
  <si>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</si>
  <si>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</si>
  <si>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</si>
  <si>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</si>
  <si>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</si>
  <si>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</si>
  <si>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</si>
  <si>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</si>
  <si>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</si>
  <si>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</si>
  <si>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</si>
  <si>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</si>
  <si>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</si>
  <si>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</si>
  <si>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</si>
  <si>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</si>
  <si>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</si>
  <si>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</si>
  <si>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</si>
  <si>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</si>
  <si>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</si>
  <si>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</si>
  <si>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</si>
  <si>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</si>
  <si>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</si>
  <si>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</si>
  <si>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</si>
  <si>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</si>
  <si>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</si>
  <si>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</si>
  <si>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</si>
  <si>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</si>
  <si>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</si>
  <si>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</si>
  <si>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</si>
  <si>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</si>
  <si>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</si>
  <si>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</si>
  <si>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</si>
  <si>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</si>
  <si>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</si>
  <si>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</si>
  <si>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</si>
  <si>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</si>
  <si>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</si>
  <si>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</si>
  <si>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</si>
  <si>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</si>
  <si>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</si>
  <si>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</si>
  <si>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</si>
  <si>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</si>
  <si>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</si>
  <si>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</si>
  <si>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</si>
  <si>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</si>
  <si>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</si>
  <si>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</si>
  <si>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</si>
  <si>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</si>
  <si>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</si>
  <si>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</si>
  <si>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</si>
  <si>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</si>
  <si>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</si>
  <si>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</si>
  <si>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</si>
  <si>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</si>
  <si>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</si>
  <si>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</si>
  <si>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</si>
  <si>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</si>
  <si>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</si>
  <si>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</si>
  <si>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</si>
  <si>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</si>
  <si>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</si>
  <si>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</si>
  <si>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</si>
  <si>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</si>
  <si>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</si>
  <si>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</si>
  <si>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</si>
  <si>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</si>
  <si>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</si>
  <si>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</si>
  <si>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</si>
  <si>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</si>
  <si>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</si>
  <si>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</si>
  <si>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</si>
  <si>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</si>
  <si>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</si>
  <si>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</si>
  <si>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</si>
  <si>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</si>
  <si>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</si>
  <si>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</si>
  <si>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</si>
  <si>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</si>
  <si>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</si>
  <si>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</si>
  <si>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</si>
  <si>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</si>
  <si>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</si>
  <si>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</si>
  <si>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</si>
  <si>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</si>
  <si>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</si>
  <si>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</si>
  <si>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</si>
  <si>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</si>
  <si>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</si>
  <si>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</si>
  <si>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</si>
  <si>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</si>
  <si>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</si>
  <si>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</si>
  <si>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</si>
  <si>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</si>
  <si>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</si>
  <si>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</si>
  <si>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</si>
  <si>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</si>
  <si>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</si>
  <si>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</si>
  <si>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</si>
  <si>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</si>
  <si>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</si>
  <si>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</si>
  <si>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</si>
  <si>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</si>
  <si>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</si>
  <si>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</si>
  <si>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</si>
  <si>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</si>
  <si>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</si>
  <si>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</si>
  <si>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</si>
  <si>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</si>
  <si>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</si>
  <si>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</si>
  <si>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</si>
  <si>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</si>
  <si>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</si>
  <si>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</si>
  <si>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</si>
  <si>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</si>
  <si>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</si>
  <si>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</si>
  <si>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</si>
  <si>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</si>
  <si>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</si>
  <si>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</si>
  <si>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</si>
  <si>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</si>
  <si>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</si>
  <si>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</si>
  <si>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</si>
  <si>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</si>
  <si>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</si>
  <si>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</si>
  <si>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</si>
  <si>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</si>
  <si>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</si>
  <si>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</si>
  <si>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</si>
  <si>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</si>
  <si>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</si>
  <si>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</si>
  <si>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</si>
  <si>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</si>
  <si>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</si>
  <si>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</si>
  <si>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</si>
  <si>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</si>
  <si>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</si>
  <si>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</si>
  <si>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</si>
  <si>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</si>
  <si>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</si>
  <si>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</si>
  <si>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</si>
  <si>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</si>
  <si>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</si>
  <si>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</si>
  <si>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</si>
  <si>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</si>
  <si>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</si>
  <si>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</si>
  <si>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</si>
  <si>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</si>
  <si>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</si>
  <si>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</si>
  <si>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</si>
  <si>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</si>
  <si>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</si>
  <si>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</si>
  <si>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</si>
  <si>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</si>
  <si>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</si>
  <si>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</si>
  <si>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</si>
  <si>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</si>
  <si>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</si>
  <si>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</si>
  <si>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</si>
  <si>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</si>
  <si>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</si>
  <si>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</si>
  <si>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</si>
  <si>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</si>
  <si>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</si>
  <si>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</si>
  <si>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</si>
  <si>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</si>
  <si>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</si>
  <si>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</si>
  <si>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</si>
  <si>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</si>
  <si>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</si>
  <si>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</si>
  <si>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</si>
  <si>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</si>
  <si>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</si>
  <si>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</si>
  <si>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</si>
  <si>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</si>
  <si>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</si>
  <si>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</si>
  <si>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</si>
  <si>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</si>
  <si>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</si>
  <si>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</si>
  <si>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</si>
  <si>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</si>
  <si>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</si>
  <si>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</si>
  <si>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</si>
  <si>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</si>
  <si>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</si>
  <si>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</si>
  <si>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</si>
  <si>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</si>
  <si>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</si>
  <si>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</si>
  <si>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</si>
  <si>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</si>
  <si>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</si>
  <si>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</si>
  <si>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</si>
  <si>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</si>
  <si>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</si>
  <si>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</si>
  <si>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</si>
  <si>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</si>
  <si>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</si>
  <si>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</si>
  <si>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</si>
  <si>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</si>
  <si>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</si>
  <si>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</si>
  <si>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</si>
  <si>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</si>
  <si>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</si>
  <si>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</si>
  <si>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</si>
  <si>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</si>
  <si>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</si>
  <si>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</si>
  <si>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</si>
  <si>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</si>
  <si>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</si>
  <si>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</si>
  <si>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</si>
  <si>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</si>
  <si>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</si>
  <si>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</si>
  <si>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</si>
  <si>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</si>
  <si>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</si>
  <si>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</si>
  <si>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</si>
  <si>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</si>
  <si>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</si>
  <si>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</si>
  <si>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</si>
  <si>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</si>
  <si>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</si>
  <si>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</si>
  <si>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</si>
  <si>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</si>
  <si>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</si>
  <si>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</si>
  <si>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</si>
  <si>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</si>
  <si>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</si>
  <si>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</si>
  <si>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</si>
  <si>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</si>
  <si>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</si>
  <si>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</si>
  <si>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</si>
  <si>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</si>
  <si>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</si>
  <si>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</si>
  <si>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</si>
  <si>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</si>
  <si>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</si>
  <si>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</si>
  <si>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</si>
  <si>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</si>
  <si>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</si>
  <si>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</si>
  <si>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</si>
  <si>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</si>
  <si>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</si>
  <si>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</si>
  <si>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</si>
  <si>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</si>
  <si>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</si>
  <si>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</si>
  <si>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</si>
  <si>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</si>
  <si>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</si>
  <si>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</si>
  <si>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</si>
  <si>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</si>
  <si>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</si>
  <si>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</si>
  <si>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</si>
  <si>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</si>
  <si>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</si>
  <si>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</si>
  <si>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</si>
  <si>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</si>
  <si>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</si>
  <si>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</si>
  <si>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</si>
  <si>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</si>
  <si>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</si>
  <si>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</si>
  <si>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</si>
  <si>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</si>
  <si>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</si>
  <si>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</si>
  <si>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</si>
  <si>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</si>
  <si>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</si>
  <si>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</si>
  <si>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</si>
  <si>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</si>
  <si>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</si>
  <si>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</si>
  <si>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</si>
  <si>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</si>
  <si>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</si>
  <si>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</si>
  <si>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</si>
  <si>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</si>
  <si>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</si>
  <si>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</si>
  <si>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</si>
  <si>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</si>
  <si>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</si>
  <si>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</si>
  <si>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</si>
  <si>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</si>
  <si>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</si>
  <si>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</si>
  <si>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</si>
  <si>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</si>
  <si>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</si>
  <si>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</si>
  <si>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</si>
  <si>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</si>
  <si>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</si>
  <si>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</si>
  <si>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</si>
  <si>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</si>
  <si>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</si>
  <si>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</si>
  <si>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</si>
  <si>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</si>
  <si>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</si>
  <si>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</si>
  <si>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</si>
  <si>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</si>
  <si>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</si>
  <si>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</si>
  <si>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</si>
  <si>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</si>
  <si>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</si>
  <si>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</si>
  <si>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</si>
  <si>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</si>
  <si>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</si>
  <si>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</si>
  <si>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</si>
  <si>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</si>
  <si>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</si>
  <si>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</si>
  <si>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</si>
  <si>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</si>
  <si>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</si>
  <si>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</si>
  <si>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</si>
  <si>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</si>
  <si>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</si>
  <si>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</si>
  <si>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</si>
  <si>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</si>
  <si>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</si>
  <si>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</si>
  <si>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</si>
  <si>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</si>
  <si>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</si>
  <si>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</si>
  <si>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</si>
  <si>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</si>
  <si>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</si>
  <si>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</si>
  <si>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</si>
  <si>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</si>
  <si>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</si>
  <si>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</si>
  <si>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</si>
  <si>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</si>
  <si>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</si>
  <si>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</si>
  <si>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</si>
  <si>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</si>
  <si>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</si>
  <si>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</si>
  <si>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</si>
  <si>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</si>
  <si>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</si>
  <si>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</si>
  <si>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</si>
  <si>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</si>
  <si>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</si>
  <si>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</si>
  <si>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</si>
  <si>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</si>
  <si>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</si>
  <si>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</si>
  <si>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</si>
  <si>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</si>
  <si>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</si>
  <si>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</si>
  <si>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</si>
  <si>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</si>
  <si>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</si>
  <si>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</si>
  <si>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</si>
  <si>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</si>
  <si>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</si>
  <si>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</si>
  <si>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</si>
  <si>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</si>
  <si>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</si>
  <si>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</si>
  <si>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</si>
  <si>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</si>
  <si>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</si>
  <si>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</si>
  <si>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</si>
  <si>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</si>
  <si>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</si>
  <si>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</si>
  <si>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</si>
  <si>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</si>
  <si>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</si>
  <si>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</si>
  <si>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</si>
  <si>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</si>
  <si>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</si>
  <si>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</si>
  <si>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</si>
  <si>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</si>
  <si>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</si>
  <si>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</si>
  <si>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</si>
  <si>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</si>
  <si>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</si>
  <si>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</si>
  <si>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</si>
  <si>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</si>
  <si>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</si>
  <si>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</si>
  <si>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</si>
  <si>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</si>
  <si>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</si>
  <si>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</si>
  <si>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</si>
  <si>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</si>
  <si>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</si>
  <si>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</si>
  <si>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</si>
  <si>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</si>
  <si>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</si>
  <si>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</si>
  <si>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</si>
  <si>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</si>
  <si>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</si>
  <si>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</si>
  <si>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</si>
  <si>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</si>
  <si>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</si>
  <si>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</si>
  <si>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</si>
  <si>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</si>
  <si>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</si>
  <si>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</si>
  <si>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</si>
  <si>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</si>
  <si>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</si>
  <si>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</si>
  <si>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</si>
  <si>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</si>
  <si>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</si>
  <si>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</si>
  <si>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</si>
  <si>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</si>
  <si>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</si>
  <si>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</si>
  <si>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</si>
  <si>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</si>
  <si>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</si>
  <si>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</si>
  <si>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</si>
  <si>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</si>
  <si>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</si>
  <si>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</si>
  <si>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</si>
  <si>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</si>
  <si>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</si>
  <si>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</si>
  <si>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</si>
  <si>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</si>
  <si>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</si>
  <si>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</si>
  <si>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</si>
  <si>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</si>
  <si>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</si>
  <si>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</si>
  <si>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</si>
  <si>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</si>
  <si>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</si>
  <si>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</si>
  <si>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</si>
  <si>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</si>
  <si>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</si>
  <si>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</si>
  <si>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</si>
  <si>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</si>
  <si>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</si>
  <si>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</si>
  <si>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</si>
  <si>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</si>
  <si>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</si>
  <si>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</si>
  <si>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</si>
  <si>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</si>
  <si>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</si>
  <si>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</si>
  <si>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</si>
  <si>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</si>
  <si>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</si>
  <si>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</si>
  <si>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</si>
  <si>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</si>
  <si>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</si>
  <si>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</si>
  <si>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</si>
  <si>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</si>
  <si>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</si>
  <si>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</si>
  <si>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</si>
  <si>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</si>
  <si>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</si>
  <si>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</si>
  <si>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</si>
  <si>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</si>
  <si>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</si>
  <si>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</si>
  <si>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</si>
  <si>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</si>
  <si>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</si>
  <si>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</si>
  <si>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</si>
  <si>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</si>
  <si>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</si>
  <si>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</si>
  <si>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</si>
  <si>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</si>
  <si>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</si>
  <si>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</si>
  <si>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</si>
  <si>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</si>
  <si>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</si>
  <si>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</si>
  <si>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</si>
  <si>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</si>
  <si>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</si>
  <si>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</si>
  <si>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</si>
  <si>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</si>
  <si>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</si>
  <si>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</si>
  <si>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</si>
  <si>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</si>
  <si>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</si>
  <si>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</si>
  <si>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</si>
  <si>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</si>
  <si>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</si>
  <si>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</si>
  <si>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</si>
  <si>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</si>
  <si>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</si>
  <si>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</si>
  <si>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</si>
  <si>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</si>
  <si>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</si>
  <si>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</si>
  <si>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</si>
  <si>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</si>
  <si>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</si>
  <si>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</si>
  <si>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</si>
  <si>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</si>
  <si>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</si>
  <si>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</si>
  <si>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</si>
  <si>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</si>
  <si>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</si>
  <si>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</si>
  <si>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</si>
  <si>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</si>
  <si>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</si>
  <si>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</si>
  <si>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</si>
  <si>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</si>
  <si>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</si>
  <si>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</si>
  <si>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</si>
  <si>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</si>
  <si>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</si>
  <si>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</si>
  <si>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</si>
  <si>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</si>
  <si>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</si>
  <si>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</si>
  <si>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</si>
  <si>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</si>
  <si>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</si>
  <si>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</si>
  <si>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</si>
  <si>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</si>
  <si>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</si>
  <si>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</si>
  <si>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</si>
  <si>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</si>
  <si>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</si>
  <si>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</si>
  <si>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</si>
  <si>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</si>
  <si>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</si>
  <si>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</si>
  <si>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</si>
  <si>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</si>
  <si>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</si>
  <si>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</si>
  <si>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</si>
  <si>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</si>
  <si>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</si>
  <si>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</si>
  <si>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</si>
  <si>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</si>
  <si>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</si>
  <si>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</si>
  <si>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</si>
  <si>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</si>
  <si>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</si>
  <si>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</si>
  <si>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</si>
  <si>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</si>
  <si>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</si>
  <si>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</si>
  <si>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</si>
  <si>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</si>
  <si>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</si>
  <si>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</si>
  <si>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</si>
  <si>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</si>
  <si>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</si>
  <si>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</si>
  <si>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</si>
  <si>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</si>
  <si>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</si>
  <si>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</si>
  <si>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</si>
  <si>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</si>
  <si>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</si>
  <si>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</si>
  <si>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</si>
  <si>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</si>
  <si>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</si>
  <si>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</si>
  <si>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</si>
  <si>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</si>
  <si>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</si>
  <si>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</si>
  <si>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</si>
  <si>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</si>
  <si>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</si>
  <si>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</si>
  <si>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</si>
  <si>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</si>
  <si>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</si>
  <si>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</si>
  <si>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</si>
  <si>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</si>
  <si>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</si>
  <si>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</si>
  <si>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</si>
  <si>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</si>
  <si>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</si>
  <si>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</si>
  <si>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</si>
  <si>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</si>
  <si>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</si>
  <si>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</si>
  <si>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</si>
  <si>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</si>
  <si>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</si>
  <si>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</si>
  <si>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</si>
  <si>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</si>
  <si>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</si>
  <si>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</si>
  <si>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</si>
  <si>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</si>
  <si>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</si>
  <si>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</si>
  <si>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</si>
  <si>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</si>
  <si>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</si>
  <si>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</si>
  <si>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</si>
  <si>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</si>
  <si>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</si>
  <si>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</si>
  <si>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</si>
  <si>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</si>
  <si>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</si>
  <si>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</si>
  <si>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</si>
  <si>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</si>
  <si>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</si>
  <si>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</si>
  <si>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</si>
  <si>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</si>
  <si>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</si>
  <si>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</si>
  <si>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</si>
  <si>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</si>
  <si>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</si>
  <si>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</si>
  <si>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</si>
  <si>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</si>
  <si>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</si>
  <si>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</si>
  <si>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</si>
  <si>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</si>
  <si>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</si>
  <si>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</si>
  <si>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</si>
  <si>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</si>
  <si>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</si>
  <si>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</si>
  <si>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</si>
  <si>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</si>
  <si>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</si>
  <si>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</si>
  <si>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</si>
  <si>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</si>
  <si>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</si>
  <si>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</si>
  <si>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</si>
  <si>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</si>
  <si>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</si>
  <si>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</si>
  <si>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</si>
  <si>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</si>
  <si>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</si>
  <si>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</si>
  <si>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</si>
  <si>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</si>
  <si>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</si>
  <si>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</si>
  <si>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</si>
  <si>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</si>
  <si>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</si>
  <si>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</si>
  <si>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</si>
  <si>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</si>
  <si>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</si>
  <si>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</si>
  <si>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</si>
  <si>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</si>
  <si>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</si>
  <si>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</si>
  <si>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</si>
  <si>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</si>
  <si>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</si>
  <si>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</si>
  <si>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</si>
  <si>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</si>
  <si>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</si>
  <si>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</si>
  <si>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</si>
  <si>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</si>
  <si>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</si>
  <si>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</si>
  <si>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</si>
  <si>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</si>
  <si>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</si>
  <si>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</si>
  <si>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</si>
  <si>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</si>
  <si>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</si>
  <si>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</si>
  <si>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</si>
  <si>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</si>
  <si>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</si>
  <si>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</si>
  <si>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</si>
  <si>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</si>
  <si>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</si>
  <si>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</si>
  <si>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</si>
  <si>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</si>
  <si>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</si>
  <si>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</si>
  <si>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</si>
  <si>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</si>
  <si>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</si>
  <si>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</si>
  <si>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</si>
  <si>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</si>
  <si>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</si>
  <si>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</si>
  <si>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</si>
  <si>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</si>
  <si>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</si>
  <si>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</si>
  <si>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</si>
  <si>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</si>
  <si>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</si>
  <si>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</si>
  <si>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</si>
  <si>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</si>
  <si>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</si>
  <si>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</si>
  <si>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</si>
  <si>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</si>
  <si>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</si>
  <si>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</si>
  <si>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</si>
  <si>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</si>
  <si>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</si>
  <si>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</si>
  <si>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</si>
  <si>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</si>
  <si>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</si>
  <si>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</si>
  <si>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</si>
  <si>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</si>
  <si>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</si>
  <si>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</si>
  <si>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</si>
  <si>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</si>
  <si>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</si>
  <si>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</si>
  <si>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</si>
  <si>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</si>
  <si>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</si>
  <si>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</si>
  <si>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</si>
  <si>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</si>
  <si>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</si>
  <si>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</si>
  <si>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</si>
  <si>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</si>
  <si>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</si>
  <si>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</si>
  <si>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</si>
  <si>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</si>
  <si>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</si>
  <si>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</si>
  <si>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</si>
  <si>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</si>
  <si>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</si>
  <si>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</si>
  <si>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</si>
  <si>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</si>
  <si>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</si>
  <si>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</si>
  <si>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</si>
  <si>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</si>
  <si>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</si>
  <si>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</si>
  <si>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</si>
  <si>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</si>
  <si>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</si>
  <si>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</si>
  <si>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</si>
  <si>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</si>
  <si>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</si>
  <si>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</si>
  <si>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</si>
  <si>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</si>
  <si>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</si>
  <si>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</si>
  <si>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</si>
  <si>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</si>
  <si>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</si>
  <si>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</si>
  <si>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</si>
  <si>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</si>
  <si>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</si>
  <si>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</si>
  <si>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</si>
  <si>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</si>
  <si>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</si>
  <si>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</si>
  <si>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</si>
  <si>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</si>
  <si>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</si>
  <si>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</si>
  <si>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</si>
  <si>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</si>
  <si>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</si>
  <si>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</si>
  <si>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</si>
  <si>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</si>
  <si>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</si>
  <si>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</si>
  <si>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</si>
  <si>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</si>
  <si>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</si>
  <si>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</si>
  <si>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</si>
  <si>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</si>
  <si>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</si>
  <si>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</si>
  <si>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</si>
  <si>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</si>
  <si>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</si>
  <si>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</si>
  <si>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</si>
  <si>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</si>
  <si>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</si>
  <si>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</si>
  <si>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</si>
  <si>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</si>
  <si>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</si>
  <si>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</si>
  <si>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</si>
  <si>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</si>
  <si>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</si>
  <si>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</si>
  <si>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</si>
  <si>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</si>
  <si>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</si>
  <si>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</si>
  <si>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</si>
  <si>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</si>
  <si>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</si>
  <si>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</si>
  <si>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</si>
  <si>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</si>
  <si>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</si>
  <si>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</si>
  <si>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</si>
  <si>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</si>
  <si>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</si>
  <si>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</si>
  <si>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</si>
  <si>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</si>
  <si>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</si>
  <si>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</si>
  <si>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</si>
  <si>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</si>
  <si>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</si>
  <si>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</si>
  <si>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</si>
  <si>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</si>
  <si>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</si>
  <si>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</si>
  <si>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</si>
  <si>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</si>
  <si>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</si>
  <si>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</si>
  <si>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</si>
  <si>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</si>
  <si>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</si>
  <si>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</si>
  <si>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</si>
  <si>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</si>
  <si>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</si>
  <si>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</si>
  <si>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</si>
  <si>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</si>
  <si>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</si>
  <si>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</si>
  <si>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</si>
  <si>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</si>
  <si>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</si>
  <si>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</si>
  <si>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</si>
  <si>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</si>
  <si>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</si>
  <si>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</si>
  <si>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</si>
  <si>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</si>
  <si>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</si>
  <si>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</si>
  <si>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</si>
  <si>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</si>
  <si>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</si>
  <si>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</si>
  <si>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</si>
  <si>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</si>
  <si>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</si>
  <si>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</si>
  <si>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</si>
  <si>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</si>
  <si>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</si>
  <si>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</si>
  <si>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</si>
  <si>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</si>
  <si>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</si>
  <si>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</si>
  <si>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</si>
  <si>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</si>
  <si>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</si>
  <si>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</si>
  <si>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</si>
  <si>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</si>
  <si>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</si>
  <si>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</si>
  <si>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</si>
  <si>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</si>
  <si>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</si>
  <si>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</si>
  <si>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</si>
  <si>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</si>
  <si>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</si>
  <si>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</si>
  <si>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</si>
  <si>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</si>
  <si>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</si>
  <si>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</si>
  <si>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</si>
  <si>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</si>
  <si>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</si>
  <si>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</si>
  <si>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</si>
  <si>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</si>
  <si>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</si>
  <si>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</si>
  <si>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</si>
  <si>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</si>
  <si>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</si>
  <si>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</si>
  <si>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</si>
  <si>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</si>
  <si>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</si>
  <si>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</si>
  <si>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</si>
  <si>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</si>
  <si>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</si>
  <si>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</si>
  <si>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</si>
  <si>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</si>
  <si>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</si>
  <si>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</si>
  <si>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</si>
  <si>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</si>
  <si>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</si>
  <si>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</si>
  <si>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</si>
  <si>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</si>
  <si>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</si>
  <si>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</si>
  <si>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</si>
  <si>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</si>
  <si>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</si>
  <si>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</si>
  <si>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</si>
  <si>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</si>
  <si>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</si>
  <si>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</si>
  <si>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</si>
  <si>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</si>
  <si>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</si>
  <si>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</si>
  <si>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</si>
  <si>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</si>
  <si>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</si>
  <si>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</si>
  <si>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</si>
  <si>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</si>
  <si>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</si>
  <si>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</si>
  <si>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</si>
  <si>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</si>
  <si>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</si>
  <si>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</si>
  <si>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</si>
  <si>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</si>
  <si>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</si>
  <si>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</si>
  <si>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</si>
  <si>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</si>
  <si>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</si>
  <si>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</si>
  <si>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</si>
  <si>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</si>
  <si>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</si>
  <si>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</si>
  <si>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</si>
  <si>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</si>
  <si>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</si>
  <si>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</si>
  <si>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</si>
  <si>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</si>
  <si>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</si>
  <si>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</si>
  <si>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</si>
  <si>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</si>
  <si>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</si>
  <si>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</si>
  <si>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</si>
  <si>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</si>
  <si>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</si>
  <si>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</si>
  <si>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</si>
  <si>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</si>
  <si>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</si>
  <si>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</si>
  <si>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</si>
  <si>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</si>
  <si>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</si>
  <si>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</si>
  <si>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</si>
  <si>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</si>
  <si>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</si>
  <si>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</si>
  <si>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</si>
  <si>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</si>
  <si>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</si>
  <si>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</si>
  <si>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</si>
  <si>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</si>
  <si>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</si>
  <si>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</si>
  <si>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</si>
  <si>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</si>
  <si>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</si>
  <si>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</si>
  <si>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</si>
  <si>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</si>
  <si>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</si>
  <si>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</si>
  <si>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</si>
  <si>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</si>
  <si>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</si>
  <si>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</si>
  <si>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</si>
  <si>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</si>
  <si>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</si>
  <si>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</si>
  <si>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</si>
  <si>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</si>
  <si>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</si>
  <si>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</si>
  <si>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</si>
  <si>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</si>
  <si>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</si>
  <si>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</si>
  <si>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</si>
  <si>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</si>
  <si>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</si>
  <si>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</si>
  <si>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</si>
  <si>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</si>
  <si>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</si>
  <si>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</si>
  <si>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</si>
  <si>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</si>
  <si>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</si>
  <si>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</si>
  <si>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</si>
  <si>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</si>
  <si>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</si>
  <si>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</si>
  <si>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</si>
  <si>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</si>
  <si>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</si>
  <si>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</si>
  <si>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</si>
  <si>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</si>
  <si>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</si>
  <si>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</si>
  <si>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</si>
  <si>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</si>
  <si>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</si>
  <si>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</si>
  <si>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</si>
  <si>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</si>
  <si>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</si>
  <si>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</si>
  <si>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</si>
  <si>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</si>
  <si>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</si>
  <si>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</si>
  <si>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</si>
  <si>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</si>
  <si>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</si>
  <si>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</si>
  <si>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</si>
  <si>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</si>
  <si>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</si>
  <si>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</si>
  <si>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</si>
  <si>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</si>
  <si>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</si>
  <si>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</si>
  <si>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</si>
  <si>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</si>
  <si>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</si>
  <si>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</si>
  <si>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</si>
  <si>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</si>
  <si>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</si>
  <si>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</si>
  <si>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</si>
  <si>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</si>
  <si>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</si>
  <si>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</si>
  <si>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</si>
  <si>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</si>
  <si>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</si>
  <si>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</si>
  <si>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</si>
  <si>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</si>
  <si>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</si>
  <si>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</si>
  <si>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</si>
  <si>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</si>
  <si>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</si>
  <si>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</si>
  <si>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</si>
  <si>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</si>
  <si>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</si>
  <si>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</si>
  <si>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</si>
  <si>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</si>
  <si>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</si>
  <si>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</si>
  <si>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</si>
  <si>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</si>
  <si>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</si>
  <si>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</si>
  <si>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</si>
  <si>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</si>
  <si>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</si>
  <si>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</si>
  <si>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</si>
  <si>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</si>
  <si>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</si>
  <si>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</si>
  <si>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</si>
  <si>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</si>
  <si>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</si>
  <si>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</si>
  <si>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</si>
  <si>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</si>
  <si>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</si>
  <si>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</si>
  <si>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</si>
  <si>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</si>
  <si>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</si>
  <si>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</si>
  <si>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</si>
  <si>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</si>
  <si>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</si>
  <si>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</si>
  <si>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</si>
  <si>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</si>
  <si>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</si>
  <si>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</si>
  <si>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</si>
  <si>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</si>
  <si>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</si>
  <si>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</si>
  <si>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</si>
  <si>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</si>
  <si>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</si>
  <si>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</si>
  <si>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</si>
  <si>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</si>
  <si>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</si>
  <si>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</si>
  <si>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</si>
  <si>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</si>
  <si>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</si>
  <si>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</si>
  <si>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</si>
  <si>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</si>
  <si>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</si>
  <si>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</si>
  <si>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</si>
  <si>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</si>
  <si>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</si>
  <si>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</si>
  <si>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</si>
  <si>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</si>
  <si>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</si>
  <si>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</si>
  <si>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</si>
  <si>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</si>
  <si>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</si>
  <si>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</si>
  <si>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</si>
  <si>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</si>
  <si>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</si>
  <si>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</si>
  <si>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</si>
  <si>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</si>
  <si>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</si>
  <si>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</si>
  <si>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</si>
  <si>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</si>
  <si>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</si>
  <si>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</si>
  <si>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</si>
  <si>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</si>
  <si>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</si>
  <si>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</si>
  <si>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</si>
  <si>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</si>
  <si>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</si>
  <si>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</si>
  <si>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</si>
  <si>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</si>
  <si>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</si>
  <si>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</si>
  <si>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</si>
  <si>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</si>
  <si>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</si>
  <si>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</si>
  <si>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</si>
  <si>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</si>
  <si>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</si>
  <si>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</si>
  <si>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</si>
  <si>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</si>
  <si>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</si>
  <si>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</si>
  <si>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</si>
  <si>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</si>
  <si>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</si>
  <si>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</si>
  <si>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</si>
  <si>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</si>
  <si>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</si>
  <si>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</si>
  <si>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</si>
  <si>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</si>
  <si>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</si>
  <si>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</si>
  <si>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</si>
  <si>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</si>
  <si>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</si>
  <si>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</si>
  <si>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</si>
  <si>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</si>
  <si>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</si>
  <si>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</si>
  <si>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</si>
  <si>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</si>
  <si>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</si>
  <si>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</si>
  <si>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</si>
  <si>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</si>
  <si>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</si>
  <si>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</si>
  <si>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</si>
  <si>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</si>
  <si>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</si>
  <si>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</si>
  <si>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</si>
  <si>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</si>
  <si>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</si>
  <si>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</si>
  <si>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</si>
  <si>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</si>
  <si>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</si>
  <si>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</si>
  <si>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</si>
  <si>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</si>
  <si>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</si>
  <si>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</si>
  <si>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</si>
  <si>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</si>
  <si>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</si>
  <si>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</si>
  <si>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</si>
  <si>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</si>
  <si>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</si>
  <si>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</si>
  <si>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</si>
  <si>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</si>
  <si>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</si>
  <si>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</si>
  <si>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</si>
  <si>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</si>
  <si>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</si>
  <si>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</si>
  <si>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</si>
  <si>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</si>
  <si>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</si>
  <si>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</si>
  <si>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</si>
  <si>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</si>
  <si>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</si>
  <si>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</si>
  <si>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</si>
  <si>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</si>
  <si>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</si>
  <si>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</si>
  <si>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</si>
  <si>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</si>
  <si>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</si>
  <si>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</si>
  <si>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</si>
  <si>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</si>
  <si>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</si>
  <si>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</si>
  <si>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</si>
  <si>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</si>
  <si>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</si>
  <si>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</si>
  <si>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</si>
  <si>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</si>
  <si>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</si>
  <si>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</si>
  <si>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</si>
  <si>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</si>
  <si>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</si>
  <si>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</si>
  <si>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</si>
  <si>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</si>
  <si>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</si>
  <si>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</si>
  <si>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</si>
  <si>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</si>
  <si>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</si>
  <si>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</si>
  <si>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</si>
  <si>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</si>
  <si>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</si>
  <si>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</si>
  <si>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</si>
  <si>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</si>
  <si>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</si>
  <si>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</si>
  <si>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</si>
  <si>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</si>
  <si>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</si>
  <si>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</si>
  <si>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</si>
  <si>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</si>
  <si>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</si>
  <si>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</si>
  <si>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</si>
  <si>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</si>
  <si>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</si>
  <si>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</si>
  <si>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</si>
  <si>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</si>
  <si>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</si>
  <si>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</si>
  <si>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</si>
  <si>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</si>
  <si>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</si>
  <si>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</si>
  <si>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</si>
  <si>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</si>
  <si>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</si>
  <si>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</si>
  <si>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</si>
  <si>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</si>
  <si>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</si>
  <si>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</si>
  <si>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</si>
  <si>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</si>
  <si>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</si>
  <si>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</si>
  <si>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</si>
  <si>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</si>
  <si>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</si>
  <si>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</si>
  <si>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</si>
  <si>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</si>
  <si>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</si>
  <si>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</si>
  <si>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</si>
  <si>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</si>
  <si>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</si>
  <si>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</si>
  <si>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</si>
  <si>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</si>
  <si>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</si>
  <si>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</si>
  <si>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</si>
  <si>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</si>
  <si>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</si>
  <si>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</si>
  <si>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</si>
  <si>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</si>
  <si>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</si>
  <si>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</si>
  <si>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</si>
  <si>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</si>
  <si>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</si>
  <si>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</si>
  <si>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</si>
  <si>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</si>
  <si>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</si>
  <si>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</si>
  <si>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</si>
  <si>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</si>
  <si>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</si>
  <si>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</si>
  <si>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</si>
  <si>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</si>
  <si>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</si>
  <si>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</si>
  <si>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</si>
  <si>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</si>
  <si>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</si>
  <si>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</si>
  <si>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</si>
  <si>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</si>
  <si>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</si>
  <si>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</si>
  <si>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</si>
  <si>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</si>
  <si>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</si>
  <si>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</si>
  <si>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</si>
  <si>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</si>
  <si>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</si>
  <si>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</si>
  <si>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</si>
  <si>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</si>
  <si>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</si>
  <si>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</si>
  <si>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</si>
  <si>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</si>
  <si>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</si>
  <si>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</si>
  <si>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</si>
  <si>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</si>
  <si>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</si>
  <si>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</si>
  <si>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</si>
  <si>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</si>
  <si>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</si>
  <si>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</si>
  <si>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</si>
  <si>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</si>
  <si>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</si>
  <si>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</si>
  <si>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</si>
  <si>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</si>
  <si>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</si>
  <si>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</si>
  <si>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</si>
  <si>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</si>
  <si>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</si>
  <si>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</si>
  <si>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</si>
  <si>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</si>
  <si>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</si>
  <si>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</si>
  <si>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</si>
  <si>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</si>
  <si>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</si>
  <si>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</si>
  <si>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</si>
  <si>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</si>
  <si>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</si>
  <si>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</si>
  <si>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</si>
  <si>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</si>
  <si>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</si>
  <si>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</si>
  <si>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</si>
  <si>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</si>
  <si>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</si>
  <si>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</si>
  <si>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</si>
  <si>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</si>
  <si>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</si>
  <si>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</si>
  <si>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</si>
  <si>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</si>
  <si>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</si>
  <si>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</si>
  <si>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</si>
  <si>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</si>
  <si>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</si>
  <si>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</si>
  <si>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</si>
  <si>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</si>
  <si>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</si>
  <si>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</si>
  <si>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</si>
  <si>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</si>
  <si>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</si>
  <si>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</si>
  <si>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</si>
  <si>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</si>
  <si>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</si>
  <si>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</si>
  <si>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</si>
  <si>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</si>
  <si>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</si>
  <si>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</si>
  <si>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</si>
  <si>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</si>
  <si>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</si>
  <si>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</si>
  <si>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</si>
  <si>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</si>
  <si>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</si>
  <si>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</si>
  <si>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</si>
  <si>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</si>
  <si>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</si>
  <si>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</si>
  <si>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</si>
  <si>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</si>
  <si>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</si>
  <si>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</si>
  <si>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</si>
  <si>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</si>
  <si>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</si>
  <si>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</si>
  <si>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</si>
  <si>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</si>
  <si>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</si>
  <si>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</si>
  <si>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</si>
  <si>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</si>
  <si>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</si>
  <si>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</si>
  <si>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</si>
  <si>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</si>
  <si>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</si>
  <si>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</si>
  <si>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</si>
  <si>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</si>
  <si>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</si>
  <si>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</si>
  <si>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</si>
  <si>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</si>
  <si>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</si>
  <si>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</si>
  <si>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</si>
  <si>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</si>
  <si>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</si>
  <si>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</si>
  <si>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</si>
  <si>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</si>
  <si>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</si>
  <si>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</si>
  <si>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</si>
  <si>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</si>
  <si>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</si>
  <si>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</si>
  <si>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</si>
  <si>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</si>
  <si>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</si>
  <si>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</si>
  <si>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</si>
  <si>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</si>
  <si>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</si>
  <si>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</si>
  <si>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</si>
  <si>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</si>
  <si>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</si>
  <si>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</si>
  <si>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</si>
  <si>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</si>
  <si>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</si>
  <si>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</si>
  <si>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</si>
  <si>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</si>
  <si>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</si>
  <si>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</si>
  <si>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</si>
  <si>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</si>
  <si>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</si>
  <si>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</si>
  <si>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</si>
  <si>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</si>
  <si>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</si>
  <si>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</si>
  <si>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</si>
  <si>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</si>
  <si>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</si>
  <si>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</si>
  <si>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</si>
  <si>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</si>
  <si>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</si>
  <si>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</si>
  <si>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</si>
  <si>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</si>
  <si>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</si>
  <si>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</si>
  <si>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</si>
  <si>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</si>
  <si>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</si>
  <si>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</si>
  <si>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</si>
  <si>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</si>
  <si>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</si>
  <si>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</si>
  <si>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</si>
  <si>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</si>
  <si>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</si>
  <si>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</si>
  <si>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</si>
  <si>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</si>
  <si>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</si>
  <si>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</si>
  <si>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</si>
  <si>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</si>
  <si>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</si>
  <si>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</si>
  <si>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</si>
  <si>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</si>
  <si>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</si>
  <si>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</si>
  <si>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</si>
  <si>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</si>
  <si>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</si>
  <si>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</si>
  <si>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</si>
  <si>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</si>
  <si>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</si>
  <si>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</si>
  <si>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</si>
  <si>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</si>
  <si>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</si>
  <si>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</si>
  <si>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</si>
  <si>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</si>
  <si>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</si>
  <si>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</si>
  <si>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</si>
  <si>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</si>
  <si>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</si>
  <si>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</si>
  <si>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</si>
  <si>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</si>
  <si>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</si>
  <si>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</si>
  <si>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</si>
  <si>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</si>
  <si>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</si>
  <si>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</si>
  <si>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</si>
  <si>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</si>
  <si>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</si>
  <si>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</si>
  <si>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</si>
  <si>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</si>
  <si>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</si>
  <si>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</si>
  <si>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</si>
  <si>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</si>
  <si>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</si>
  <si>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</si>
  <si>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</si>
  <si>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</si>
  <si>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</si>
  <si>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</si>
  <si>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</si>
  <si>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</si>
  <si>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</si>
  <si>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</si>
  <si>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</si>
  <si>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</si>
  <si>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</si>
  <si>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</si>
  <si>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</si>
  <si>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</si>
  <si>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</si>
  <si>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</si>
  <si>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</si>
  <si>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</si>
  <si>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</si>
  <si>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</si>
  <si>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</si>
  <si>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</si>
  <si>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</si>
  <si>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</si>
  <si>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</si>
  <si>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</si>
  <si>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</si>
  <si>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</si>
  <si>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</si>
  <si>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</si>
  <si>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</si>
  <si>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</si>
  <si>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</si>
  <si>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</si>
  <si>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</si>
  <si>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</si>
  <si>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</si>
  <si>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</si>
  <si>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</si>
  <si>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</si>
  <si>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</si>
  <si>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</si>
  <si>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</si>
  <si>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</si>
  <si>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</si>
  <si>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</si>
  <si>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</si>
  <si>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</si>
  <si>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</si>
  <si>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</si>
  <si>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</si>
  <si>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</si>
  <si>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</si>
  <si>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</si>
  <si>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</si>
  <si>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</si>
  <si>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</si>
  <si>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</si>
  <si>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</si>
  <si>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</si>
  <si>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</si>
  <si>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</si>
  <si>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</si>
  <si>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</si>
  <si>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</si>
  <si>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</si>
  <si>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</si>
  <si>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</si>
  <si>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</si>
  <si>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</si>
  <si>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</si>
  <si>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</si>
  <si>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</si>
  <si>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</si>
  <si>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</si>
  <si>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</si>
  <si>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</si>
  <si>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</si>
  <si>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</si>
  <si>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</si>
  <si>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</si>
  <si>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</si>
  <si>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</si>
  <si>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</si>
  <si>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</si>
  <si>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</si>
  <si>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</si>
  <si>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</si>
  <si>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</si>
  <si>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</si>
  <si>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</si>
  <si>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</si>
  <si>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</si>
  <si>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</si>
  <si>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</si>
  <si>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</si>
  <si>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</si>
  <si>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</si>
  <si>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</si>
  <si>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</si>
  <si>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</si>
  <si>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</si>
  <si>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</si>
  <si>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</si>
  <si>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</si>
  <si>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</si>
  <si>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</si>
  <si>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</si>
  <si>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</si>
  <si>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</si>
  <si>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</si>
  <si>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</si>
  <si>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</si>
  <si>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</si>
  <si>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</si>
  <si>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</si>
  <si>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</si>
  <si>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</si>
  <si>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</si>
  <si>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</si>
  <si>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</si>
  <si>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</si>
  <si>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</si>
  <si>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</si>
  <si>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</si>
  <si>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</si>
  <si>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</si>
  <si>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</si>
  <si>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</si>
  <si>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</si>
  <si>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</si>
  <si>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</si>
  <si>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</si>
  <si>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</si>
  <si>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</si>
  <si>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</si>
  <si>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</si>
  <si>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</si>
  <si>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</si>
  <si>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</si>
  <si>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</si>
  <si>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</si>
  <si>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</si>
  <si>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</si>
  <si>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</si>
  <si>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</si>
  <si>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</si>
  <si>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</si>
  <si>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</si>
  <si>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</si>
  <si>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</si>
  <si>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</si>
  <si>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</si>
  <si>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</si>
  <si>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</si>
  <si>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</si>
  <si>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</si>
  <si>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</si>
  <si>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</si>
  <si>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</si>
  <si>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</si>
  <si>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</si>
  <si>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</si>
  <si>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</si>
  <si>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</si>
  <si>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</si>
  <si>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</si>
  <si>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</si>
  <si>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</si>
  <si>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</si>
  <si>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</si>
  <si>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</si>
  <si>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</si>
  <si>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</si>
  <si>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</si>
  <si>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</si>
  <si>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</si>
  <si>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</si>
  <si>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</si>
  <si>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</si>
  <si>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</si>
  <si>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</si>
  <si>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</si>
  <si>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</si>
  <si>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</si>
  <si>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</si>
  <si>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</si>
  <si>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</si>
  <si>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</si>
  <si>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</si>
  <si>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</si>
  <si>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</si>
  <si>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</si>
  <si>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</si>
  <si>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</si>
  <si>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</si>
  <si>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</si>
  <si>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</si>
  <si>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</si>
  <si>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</si>
  <si>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</si>
  <si>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</si>
  <si>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</si>
  <si>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</si>
  <si>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</si>
  <si>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</si>
  <si>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</si>
  <si>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</si>
  <si>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</si>
  <si>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</si>
  <si>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</si>
  <si>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</si>
  <si>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</si>
  <si>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</si>
  <si>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</si>
  <si>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</si>
  <si>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</si>
  <si>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</si>
  <si>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</si>
  <si>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</si>
  <si>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</si>
  <si>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</si>
  <si>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</si>
  <si>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</si>
  <si>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</si>
  <si>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</si>
  <si>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</si>
  <si>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</si>
  <si>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</si>
  <si>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</si>
  <si>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</si>
  <si>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</si>
  <si>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</si>
  <si>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</si>
  <si>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</si>
  <si>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</si>
  <si>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</si>
  <si>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</si>
  <si>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</si>
  <si>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</si>
  <si>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</si>
  <si>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</si>
  <si>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</si>
  <si>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</si>
  <si>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</si>
  <si>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</si>
  <si>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</si>
  <si>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</si>
  <si>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</si>
  <si>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</si>
  <si>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</si>
  <si>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</si>
  <si>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</si>
  <si>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</si>
  <si>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</si>
  <si>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</si>
  <si>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</si>
  <si>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</si>
  <si>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</si>
  <si>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</si>
  <si>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</si>
  <si>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</si>
  <si>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</si>
  <si>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</si>
  <si>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</si>
  <si>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</si>
  <si>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</si>
  <si>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</si>
  <si>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</si>
  <si>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</si>
  <si>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</si>
  <si>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</si>
  <si>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</si>
  <si>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</si>
  <si>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</si>
  <si>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</si>
  <si>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</si>
  <si>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</si>
  <si>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</si>
  <si>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</si>
  <si>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</si>
  <si>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</si>
  <si>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</si>
  <si>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</si>
  <si>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</si>
  <si>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</si>
  <si>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</si>
  <si>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</si>
  <si>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</si>
  <si>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</si>
  <si>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</si>
  <si>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</si>
  <si>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</si>
  <si>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</si>
  <si>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</si>
  <si>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</si>
  <si>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</si>
  <si>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</si>
  <si>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</si>
  <si>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</si>
  <si>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</si>
  <si>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</si>
  <si>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</si>
  <si>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</si>
  <si>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</si>
  <si>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</si>
  <si>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</si>
  <si>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</si>
  <si>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</si>
  <si>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</si>
  <si>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</si>
  <si>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</si>
  <si>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</si>
  <si>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</si>
  <si>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</si>
  <si>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</si>
  <si>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</si>
  <si>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</si>
  <si>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</si>
  <si>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</si>
  <si>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</si>
  <si>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</si>
  <si>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</si>
  <si>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</si>
  <si>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</si>
  <si>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</si>
  <si>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</si>
  <si>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</si>
  <si>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</si>
  <si>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</si>
  <si>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</si>
  <si>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</si>
  <si>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</si>
  <si>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</si>
  <si>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</si>
  <si>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</si>
  <si>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</si>
  <si>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</si>
  <si>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</si>
  <si>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</si>
  <si>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</si>
  <si>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</si>
  <si>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</si>
  <si>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</si>
  <si>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</si>
  <si>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</si>
  <si>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</si>
  <si>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</si>
  <si>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</si>
  <si>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</si>
  <si>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</si>
  <si>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</si>
  <si>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</si>
  <si>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</si>
  <si>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</si>
  <si>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</si>
  <si>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</si>
  <si>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</si>
  <si>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</si>
  <si>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</si>
  <si>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</si>
  <si>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</si>
  <si>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</si>
  <si>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</si>
  <si>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</si>
  <si>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</si>
  <si>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</si>
  <si>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</si>
  <si>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</si>
  <si>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</si>
  <si>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</si>
  <si>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</si>
  <si>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</si>
  <si>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</si>
  <si>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</si>
  <si>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</si>
  <si>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</si>
  <si>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</si>
  <si>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</si>
  <si>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</si>
  <si>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</si>
  <si>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</si>
  <si>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</si>
  <si>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</si>
  <si>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</si>
  <si>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</si>
  <si>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</si>
  <si>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</si>
  <si>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</si>
  <si>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</si>
  <si>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</si>
  <si>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</si>
  <si>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</si>
  <si>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</si>
  <si>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</si>
  <si>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</si>
  <si>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</si>
  <si>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</si>
  <si>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</si>
  <si>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</si>
  <si>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</si>
  <si>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</si>
  <si>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</si>
  <si>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</si>
  <si>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</si>
  <si>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</si>
  <si>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</si>
  <si>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</si>
  <si>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</si>
  <si>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</si>
  <si>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</si>
  <si>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</si>
  <si>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</si>
  <si>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</si>
  <si>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</si>
  <si>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</si>
  <si>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</si>
  <si>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</si>
  <si>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</si>
  <si>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</si>
  <si>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</si>
  <si>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</si>
  <si>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</si>
  <si>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</si>
  <si>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</si>
  <si>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</si>
  <si>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</si>
  <si>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</si>
  <si>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</si>
  <si>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</si>
  <si>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</si>
  <si>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</si>
  <si>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</si>
  <si>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</si>
  <si>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</si>
  <si>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</si>
  <si>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</si>
  <si>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</si>
  <si>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</si>
  <si>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</si>
  <si>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</si>
  <si>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</si>
  <si>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</si>
  <si>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</si>
  <si>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</si>
  <si>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</si>
  <si>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</si>
  <si>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</si>
  <si>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</si>
  <si>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</si>
  <si>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</si>
  <si>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</si>
  <si>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</si>
  <si>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</si>
  <si>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</si>
  <si>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</si>
  <si>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</si>
  <si>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</si>
  <si>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</si>
  <si>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</si>
  <si>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</si>
  <si>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</si>
  <si>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</si>
  <si>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</si>
  <si>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</si>
  <si>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</si>
  <si>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</si>
  <si>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</si>
  <si>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</si>
  <si>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</si>
  <si>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</si>
  <si>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</si>
  <si>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</si>
  <si>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</si>
  <si>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</si>
  <si>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</si>
  <si>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</si>
  <si>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</si>
  <si>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</si>
  <si>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</si>
  <si>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</si>
  <si>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</si>
  <si>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</si>
  <si>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</si>
  <si>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</si>
  <si>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</si>
  <si>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</si>
  <si>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</si>
  <si>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</si>
  <si>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</si>
  <si>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</si>
  <si>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</si>
  <si>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</si>
  <si>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</si>
  <si>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</si>
  <si>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</si>
  <si>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</si>
  <si>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</si>
  <si>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</si>
  <si>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</si>
  <si>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</si>
  <si>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</si>
  <si>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</si>
  <si>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</si>
  <si>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</si>
  <si>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</si>
  <si>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</si>
  <si>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</si>
  <si>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</si>
  <si>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</si>
  <si>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</si>
  <si>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</si>
  <si>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</si>
  <si>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</si>
  <si>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</si>
  <si>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</si>
  <si>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</si>
  <si>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</si>
  <si>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</si>
  <si>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</si>
  <si>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</si>
  <si>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</si>
  <si>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</si>
  <si>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</si>
  <si>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</si>
  <si>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</si>
  <si>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</si>
  <si>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</si>
  <si>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</si>
  <si>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</si>
  <si>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</si>
  <si>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</si>
  <si>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</si>
  <si>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</si>
  <si>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</si>
  <si>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</si>
  <si>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</si>
  <si>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</si>
  <si>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</si>
  <si>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</si>
  <si>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</si>
  <si>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</si>
  <si>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</si>
  <si>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</si>
  <si>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</si>
  <si>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</si>
  <si>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</si>
  <si>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</si>
  <si>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</si>
  <si>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</si>
  <si>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</si>
  <si>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</si>
  <si>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</si>
  <si>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</si>
  <si>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</si>
  <si>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</si>
  <si>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</si>
  <si>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</si>
  <si>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</si>
  <si>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</si>
  <si>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</si>
  <si>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</si>
  <si>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</si>
  <si>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</si>
  <si>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</si>
  <si>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</si>
  <si>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</si>
  <si>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</si>
  <si>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</si>
  <si>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</si>
  <si>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</si>
  <si>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</si>
  <si>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</si>
  <si>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</si>
  <si>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</si>
  <si>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</si>
  <si>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</si>
  <si>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</si>
  <si>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</si>
  <si>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</si>
  <si>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</si>
  <si>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</si>
  <si>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</si>
  <si>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</si>
  <si>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</si>
  <si>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</si>
  <si>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</si>
  <si>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</si>
  <si>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</si>
  <si>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</si>
  <si>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</si>
  <si>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</si>
  <si>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</si>
  <si>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</si>
  <si>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</si>
  <si>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</si>
  <si>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</si>
  <si>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</si>
  <si>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</si>
  <si>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</si>
  <si>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</si>
  <si>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</si>
  <si>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</si>
  <si>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</si>
  <si>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</si>
  <si>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</si>
  <si>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</si>
  <si>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</si>
  <si>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</si>
  <si>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</si>
  <si>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</si>
  <si>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</si>
  <si>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</si>
  <si>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</si>
  <si>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</si>
  <si>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</si>
  <si>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</si>
  <si>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</si>
  <si>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</si>
  <si>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</si>
  <si>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</si>
  <si>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</si>
  <si>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</si>
  <si>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</si>
  <si>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</si>
  <si>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</si>
  <si>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</si>
  <si>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</si>
  <si>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</si>
  <si>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</si>
  <si>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</si>
  <si>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</si>
  <si>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</si>
  <si>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</si>
  <si>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</si>
  <si>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</si>
  <si>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</si>
  <si>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</si>
  <si>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</si>
  <si>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</si>
  <si>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</si>
  <si>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</si>
  <si>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</si>
  <si>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</si>
  <si>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</si>
  <si>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</si>
  <si>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</si>
  <si>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</si>
  <si>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</si>
  <si>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</si>
  <si>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</si>
  <si>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</si>
  <si>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</si>
  <si>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</si>
  <si>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</si>
  <si>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</si>
  <si>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</si>
  <si>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</si>
  <si>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</si>
  <si>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</si>
  <si>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</si>
  <si>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</si>
  <si>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</si>
  <si>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</si>
  <si>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</si>
  <si>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</si>
  <si>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</si>
  <si>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</si>
  <si>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</si>
  <si>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</si>
  <si>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</si>
  <si>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</si>
  <si>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</si>
  <si>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</si>
  <si>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</si>
  <si>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</si>
  <si>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</si>
  <si>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</si>
  <si>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</si>
  <si>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</si>
  <si>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</si>
  <si>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</si>
  <si>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</si>
  <si>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</si>
  <si>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</si>
  <si>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</si>
  <si>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</si>
  <si>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</si>
  <si>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</si>
  <si>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</si>
  <si>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</si>
  <si>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</si>
  <si>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</si>
  <si>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</si>
  <si>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</si>
  <si>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</si>
  <si>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</si>
  <si>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</si>
  <si>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</si>
  <si>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</si>
  <si>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</si>
  <si>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</si>
  <si>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</si>
  <si>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</si>
  <si>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</si>
  <si>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</si>
  <si>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</si>
  <si>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</si>
  <si>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</si>
  <si>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</si>
  <si>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</si>
  <si>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</si>
  <si>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</si>
  <si>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</si>
  <si>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</si>
  <si>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</si>
  <si>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</si>
  <si>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</si>
  <si>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</si>
  <si>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</si>
  <si>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</si>
  <si>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</si>
  <si>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</si>
  <si>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</si>
  <si>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</si>
  <si>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</si>
  <si>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</si>
  <si>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</si>
  <si>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</si>
  <si>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</si>
  <si>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</si>
  <si>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</si>
  <si>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</si>
  <si>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</si>
  <si>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</si>
  <si>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</si>
  <si>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</si>
  <si>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</si>
  <si>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</si>
  <si>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</si>
  <si>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</si>
  <si>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</si>
  <si>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</si>
  <si>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</si>
  <si>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</si>
  <si>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</si>
  <si>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</si>
  <si>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</si>
  <si>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</si>
  <si>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</si>
  <si>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</si>
  <si>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</si>
  <si>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</si>
  <si>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</si>
  <si>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</si>
  <si>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</si>
  <si>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</si>
  <si>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</si>
  <si>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</si>
  <si>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</si>
  <si>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</si>
  <si>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</si>
  <si>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</si>
  <si>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</si>
  <si>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</si>
  <si>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</si>
  <si>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</si>
  <si>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</si>
  <si>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</si>
  <si>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</si>
  <si>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</si>
  <si>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</si>
  <si>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</si>
  <si>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</si>
  <si>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</si>
  <si>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</si>
  <si>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</si>
  <si>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</si>
  <si>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</si>
  <si>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</si>
  <si>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</si>
  <si>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</si>
  <si>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</si>
  <si>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</si>
  <si>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</si>
  <si>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</si>
  <si>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</si>
  <si>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</si>
  <si>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</si>
  <si>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</si>
  <si>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</si>
  <si>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</si>
  <si>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</si>
  <si>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</si>
  <si>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</si>
  <si>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</si>
  <si>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</si>
  <si>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</si>
  <si>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</si>
  <si>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</si>
  <si>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</si>
  <si>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</si>
  <si>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</si>
  <si>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</si>
  <si>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</si>
  <si>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</si>
  <si>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</si>
  <si>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</si>
  <si>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</si>
  <si>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</si>
  <si>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</si>
  <si>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</si>
  <si>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</si>
  <si>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</si>
  <si>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</si>
  <si>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</si>
  <si>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</si>
  <si>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</si>
  <si>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</si>
  <si>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</si>
  <si>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</si>
  <si>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</si>
  <si>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</si>
  <si>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</si>
  <si>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</si>
  <si>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</si>
  <si>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</si>
  <si>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</si>
  <si>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</si>
  <si>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</si>
  <si>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</si>
  <si>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</si>
  <si>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</si>
  <si>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</si>
  <si>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</si>
  <si>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</si>
  <si>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</si>
  <si>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</si>
  <si>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</si>
  <si>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</si>
  <si>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</si>
  <si>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</si>
  <si>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</si>
  <si>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</si>
  <si>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</si>
  <si>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</si>
  <si>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</si>
  <si>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</si>
  <si>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</si>
  <si>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</si>
  <si>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</si>
  <si>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</si>
  <si>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</si>
  <si>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</si>
  <si>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</si>
  <si>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</si>
  <si>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</si>
  <si>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</si>
  <si>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</si>
  <si>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</si>
  <si>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</si>
  <si>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</si>
  <si>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</si>
  <si>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</si>
  <si>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</si>
  <si>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</si>
  <si>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</si>
  <si>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</si>
  <si>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</si>
  <si>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</si>
  <si>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</si>
  <si>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</si>
  <si>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</si>
  <si>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</si>
  <si>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</si>
  <si>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</si>
  <si>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</si>
  <si>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</si>
  <si>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</si>
  <si>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</si>
  <si>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</si>
  <si>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</si>
  <si>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</si>
  <si>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</si>
  <si>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</si>
  <si>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</si>
  <si>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</si>
  <si>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</si>
  <si>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</si>
  <si>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</si>
  <si>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</si>
  <si>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</si>
  <si>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</si>
  <si>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</si>
  <si>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</si>
  <si>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</si>
  <si>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</si>
  <si>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</si>
  <si>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</si>
  <si>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</si>
  <si>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</si>
  <si>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</si>
  <si>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</si>
  <si>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</si>
  <si>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</si>
  <si>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</si>
  <si>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</si>
  <si>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</si>
  <si>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</si>
  <si>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</si>
  <si>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</si>
  <si>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</si>
  <si>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</si>
  <si>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</si>
  <si>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</si>
  <si>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</si>
  <si>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</si>
  <si>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</si>
  <si>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</si>
  <si>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</si>
  <si>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</si>
  <si>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</si>
  <si>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</si>
  <si>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</si>
  <si>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</si>
  <si>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</si>
  <si>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</si>
  <si>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</si>
  <si>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</si>
  <si>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</si>
  <si>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</si>
  <si>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</si>
  <si>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</si>
  <si>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</si>
  <si>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</si>
  <si>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</si>
  <si>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</si>
  <si>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</si>
  <si>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</si>
  <si>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</si>
  <si>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</si>
  <si>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</si>
  <si>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</si>
  <si>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</si>
  <si>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</si>
  <si>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</si>
  <si>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</si>
  <si>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</si>
  <si>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</si>
  <si>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</si>
  <si>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</si>
  <si>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</si>
  <si>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</si>
  <si>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</si>
  <si>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</si>
  <si>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</si>
  <si>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</si>
  <si>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</si>
  <si>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</si>
  <si>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</si>
  <si>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</si>
  <si>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</si>
  <si>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</si>
  <si>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</si>
  <si>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</si>
  <si>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</si>
  <si>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</si>
  <si>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</si>
  <si>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</si>
  <si>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</si>
  <si>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</si>
  <si>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</si>
  <si>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</si>
  <si>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</si>
  <si>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</si>
  <si>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</si>
  <si>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</si>
  <si>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</si>
  <si>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</si>
  <si>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</si>
  <si>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</si>
  <si>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</si>
  <si>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</si>
  <si>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</si>
  <si>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</si>
  <si>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</si>
  <si>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</si>
  <si>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</si>
  <si>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</si>
  <si>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</si>
  <si>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</si>
  <si>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</si>
  <si>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</si>
  <si>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</si>
  <si>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</si>
  <si>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</si>
  <si>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</si>
  <si>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</si>
  <si>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</si>
  <si>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</si>
  <si>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</si>
  <si>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</si>
  <si>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</si>
  <si>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</si>
  <si>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</si>
  <si>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</si>
  <si>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</si>
  <si>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</si>
  <si>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</si>
  <si>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</si>
  <si>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</si>
  <si>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</si>
  <si>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</si>
  <si>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</si>
  <si>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</si>
  <si>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</si>
  <si>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</si>
  <si>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</si>
  <si>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</si>
  <si>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</si>
  <si>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</si>
  <si>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</si>
  <si>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</si>
  <si>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</si>
  <si>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</si>
  <si>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</si>
  <si>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</si>
  <si>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</si>
  <si>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</si>
  <si>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</si>
  <si>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</si>
  <si>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</si>
  <si>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</si>
  <si>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</si>
  <si>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</si>
  <si>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</si>
  <si>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</si>
  <si>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</si>
  <si>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</si>
  <si>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</si>
  <si>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</si>
  <si>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</si>
  <si>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</si>
  <si>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</si>
  <si>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</si>
  <si>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</si>
  <si>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</si>
  <si>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</si>
  <si>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</si>
  <si>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</si>
  <si>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</si>
  <si>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</si>
  <si>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</si>
  <si>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</si>
  <si>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</si>
  <si>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</si>
  <si>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</si>
  <si>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</si>
  <si>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</si>
  <si>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</si>
  <si>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</si>
  <si>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</si>
  <si>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</si>
  <si>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</si>
  <si>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</si>
  <si>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</si>
  <si>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</si>
  <si>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</si>
  <si>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</si>
  <si>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</si>
  <si>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</si>
  <si>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</si>
  <si>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</si>
  <si>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</si>
  <si>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</si>
  <si>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</si>
  <si>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</si>
  <si>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</si>
  <si>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</si>
  <si>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</si>
  <si>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</si>
  <si>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</si>
  <si>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</si>
  <si>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</si>
  <si>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</si>
  <si>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</si>
  <si>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</si>
  <si>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</si>
  <si>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</si>
  <si>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</si>
  <si>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</si>
  <si>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</si>
  <si>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</si>
  <si>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</si>
  <si>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</si>
  <si>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</si>
  <si>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</si>
  <si>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</si>
  <si>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</si>
  <si>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</si>
  <si>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</si>
  <si>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</si>
  <si>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</si>
  <si>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</si>
  <si>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</si>
  <si>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</si>
  <si>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</si>
  <si>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</si>
  <si>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</si>
  <si>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</si>
  <si>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</si>
  <si>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</si>
  <si>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</si>
  <si>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</si>
  <si>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</si>
  <si>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</si>
  <si>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</si>
  <si>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</si>
  <si>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</si>
  <si>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</si>
  <si>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</si>
  <si>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</si>
  <si>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</si>
  <si>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</si>
  <si>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</si>
  <si>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</si>
  <si>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</si>
  <si>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</si>
  <si>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</si>
  <si>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</si>
  <si>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</si>
  <si>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</si>
  <si>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</si>
  <si>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</si>
  <si>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</si>
  <si>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</si>
  <si>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</si>
  <si>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</si>
  <si>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</si>
  <si>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</si>
  <si>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</si>
  <si>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</si>
  <si>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</si>
  <si>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</si>
  <si>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</si>
  <si>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</si>
  <si>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</si>
  <si>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</si>
  <si>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</si>
  <si>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</si>
  <si>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</si>
  <si>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</si>
  <si>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</si>
  <si>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</si>
  <si>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</si>
  <si>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</si>
  <si>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</si>
  <si>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</si>
  <si>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</si>
  <si>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</si>
  <si>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</si>
  <si>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</si>
  <si>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</si>
  <si>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</si>
  <si>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</si>
  <si>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</si>
  <si>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</si>
  <si>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</si>
  <si>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</si>
  <si>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</si>
  <si>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</si>
  <si>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</si>
  <si>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</si>
  <si>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</si>
  <si>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</si>
  <si>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</si>
  <si>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</si>
  <si>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</si>
  <si>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</si>
  <si>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</si>
  <si>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</si>
  <si>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</si>
  <si>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</si>
  <si>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</si>
  <si>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</si>
  <si>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</si>
  <si>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</si>
  <si>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</si>
  <si>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</si>
  <si>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</si>
  <si>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</si>
  <si>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</si>
  <si>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</si>
  <si>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</si>
  <si>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</si>
  <si>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</si>
  <si>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</si>
  <si>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</si>
  <si>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</si>
  <si>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</si>
  <si>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</si>
  <si>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</si>
  <si>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</si>
  <si>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</si>
  <si>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</si>
  <si>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</si>
  <si>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</si>
  <si>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</si>
  <si>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</si>
  <si>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</si>
  <si>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</si>
  <si>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</si>
  <si>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</si>
  <si>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</si>
  <si>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</si>
  <si>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</si>
  <si>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</si>
  <si>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</si>
  <si>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</si>
  <si>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</si>
  <si>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</si>
  <si>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</si>
  <si>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</si>
  <si>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</si>
  <si>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</si>
  <si>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</si>
  <si>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</si>
  <si>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</si>
  <si>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</si>
  <si>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</si>
  <si>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</si>
  <si>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</si>
  <si>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</si>
  <si>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</si>
  <si>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</si>
  <si>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</si>
  <si>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</si>
  <si>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</si>
  <si>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</si>
  <si>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</si>
  <si>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</si>
  <si>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</si>
  <si>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</si>
  <si>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</si>
  <si>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</si>
  <si>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</si>
  <si>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</si>
  <si>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</si>
  <si>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</si>
  <si>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</si>
  <si>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</si>
  <si>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</si>
  <si>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</si>
  <si>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</si>
  <si>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</si>
  <si>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</si>
  <si>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</si>
  <si>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</si>
  <si>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</si>
  <si>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</si>
  <si>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</si>
  <si>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</si>
  <si>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</si>
  <si>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</si>
  <si>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</si>
  <si>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</si>
  <si>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</si>
  <si>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</si>
  <si>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</si>
  <si>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</si>
  <si>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</si>
  <si>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</si>
  <si>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</si>
  <si>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</si>
  <si>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</si>
  <si>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</si>
  <si>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</si>
  <si>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</si>
  <si>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</si>
  <si>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</si>
  <si>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</si>
  <si>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</si>
  <si>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</si>
  <si>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</si>
  <si>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</si>
  <si>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</si>
  <si>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</si>
  <si>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</si>
  <si>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</si>
  <si>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</si>
  <si>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</si>
  <si>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</si>
  <si>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</si>
  <si>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</si>
  <si>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</si>
  <si>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</si>
  <si>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</si>
  <si>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</si>
  <si>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</si>
  <si>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</si>
  <si>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</si>
  <si>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</si>
  <si>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</si>
  <si>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</si>
  <si>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</si>
  <si>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</si>
  <si>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</si>
  <si>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</si>
  <si>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</si>
  <si>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</si>
  <si>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</si>
  <si>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</si>
  <si>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</si>
  <si>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</si>
  <si>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</si>
  <si>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</si>
  <si>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</si>
  <si>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</si>
  <si>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</si>
  <si>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</si>
  <si>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</si>
  <si>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</si>
  <si>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</si>
  <si>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</si>
  <si>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</si>
  <si>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</si>
  <si>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</si>
  <si>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</si>
  <si>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</si>
  <si>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</si>
  <si>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</si>
  <si>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</si>
  <si>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</si>
  <si>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</si>
  <si>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</si>
  <si>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</si>
  <si>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</si>
  <si>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</si>
  <si>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</si>
  <si>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</si>
  <si>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</si>
  <si>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</si>
  <si>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</si>
  <si>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</si>
  <si>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</si>
  <si>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</si>
  <si>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</si>
  <si>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</si>
  <si>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</si>
  <si>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</si>
  <si>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</si>
  <si>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</si>
  <si>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</si>
  <si>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</si>
  <si>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</si>
  <si>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</si>
  <si>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</si>
  <si>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</si>
  <si>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</si>
  <si>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</si>
  <si>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</si>
  <si>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</si>
  <si>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</si>
  <si>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</si>
  <si>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</si>
  <si>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</si>
  <si>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</si>
  <si>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</si>
  <si>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</si>
  <si>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</si>
  <si>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</si>
  <si>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</si>
  <si>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</si>
  <si>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</si>
  <si>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</si>
  <si>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</si>
  <si>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</si>
  <si>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</si>
  <si>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</si>
  <si>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</si>
  <si>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</si>
  <si>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</si>
  <si>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</si>
  <si>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</si>
  <si>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</si>
  <si>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</si>
  <si>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</si>
  <si>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</si>
  <si>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</si>
  <si>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</si>
  <si>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</si>
  <si>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</si>
  <si>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</si>
  <si>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</si>
  <si>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</si>
  <si>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</si>
  <si>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</si>
  <si>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</si>
  <si>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</si>
  <si>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</si>
  <si>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</si>
  <si>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</si>
  <si>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</si>
  <si>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</si>
  <si>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</si>
  <si>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</si>
  <si>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</si>
  <si>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</si>
  <si>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</si>
  <si>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</si>
  <si>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</si>
  <si>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</si>
  <si>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</si>
  <si>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</si>
  <si>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</si>
  <si>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</si>
  <si>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</si>
  <si>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</si>
  <si>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</si>
  <si>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</si>
  <si>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</si>
  <si>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</si>
  <si>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</si>
  <si>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</si>
  <si>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</si>
  <si>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</si>
  <si>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</si>
  <si>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</si>
  <si>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</si>
  <si>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</si>
  <si>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</si>
  <si>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</si>
  <si>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</si>
  <si>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</si>
  <si>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</si>
  <si>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</si>
  <si>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</si>
  <si>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</si>
  <si>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</si>
  <si>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</si>
  <si>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</si>
  <si>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</si>
  <si>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</si>
  <si>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</si>
  <si>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</si>
  <si>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</si>
  <si>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</si>
  <si>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</si>
  <si>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</si>
  <si>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</si>
  <si>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</si>
  <si>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</si>
  <si>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</si>
  <si>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</si>
  <si>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</si>
  <si>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</si>
  <si>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</si>
  <si>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</si>
  <si>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</si>
  <si>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</si>
  <si>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</si>
  <si>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</si>
  <si>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</si>
  <si>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</si>
  <si>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</si>
  <si>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</si>
  <si>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</si>
  <si>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</si>
  <si>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</si>
  <si>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</si>
  <si>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</si>
  <si>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</si>
  <si>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</si>
  <si>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</si>
  <si>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</si>
  <si>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</si>
  <si>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</si>
  <si>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</si>
  <si>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</si>
  <si>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</si>
  <si>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</si>
  <si>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</si>
  <si>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</si>
  <si>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</si>
  <si>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</si>
  <si>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</si>
  <si>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</si>
  <si>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</si>
  <si>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</si>
  <si>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</si>
  <si>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</si>
  <si>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</si>
  <si>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</si>
  <si>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</si>
  <si>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</si>
  <si>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</si>
  <si>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</si>
  <si>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</si>
  <si>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</si>
  <si>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</si>
  <si>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</si>
  <si>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</si>
  <si>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</si>
  <si>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</si>
  <si>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</si>
  <si>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</si>
  <si>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</si>
  <si>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</si>
  <si>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</si>
  <si>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</si>
  <si>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</si>
  <si>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</si>
  <si>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</si>
  <si>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</si>
  <si>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</si>
  <si>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</si>
  <si>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</si>
  <si>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</si>
  <si>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</si>
  <si>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</si>
  <si>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</si>
  <si>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</si>
  <si>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</si>
  <si>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</si>
  <si>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</si>
  <si>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</si>
  <si>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</si>
  <si>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</si>
  <si>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</si>
  <si>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</si>
  <si>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</si>
  <si>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</si>
  <si>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</si>
  <si>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</si>
  <si>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</si>
  <si>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</si>
  <si>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</si>
  <si>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</si>
  <si>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</si>
  <si>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</si>
  <si>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</si>
  <si>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</si>
  <si>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</si>
  <si>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</si>
  <si>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</si>
  <si>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</si>
  <si>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</si>
  <si>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</si>
  <si>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</si>
  <si>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</si>
  <si>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</si>
  <si>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</si>
  <si>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</si>
  <si>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</si>
  <si>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</si>
  <si>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</si>
  <si>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</si>
  <si>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</si>
  <si>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</si>
  <si>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</si>
  <si>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</si>
  <si>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</si>
  <si>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</si>
  <si>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</si>
  <si>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</si>
  <si>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</si>
  <si>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</si>
  <si>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</si>
  <si>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</si>
  <si>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</si>
  <si>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</si>
  <si>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</si>
  <si>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</si>
  <si>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</si>
  <si>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</si>
  <si>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</si>
  <si>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</si>
  <si>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</si>
  <si>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</si>
  <si>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</si>
  <si>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</si>
  <si>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</si>
  <si>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</si>
  <si>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</si>
  <si>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</si>
  <si>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</si>
  <si>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</si>
  <si>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</si>
  <si>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</si>
  <si>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</si>
  <si>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</si>
  <si>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</si>
  <si>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</si>
  <si>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</si>
  <si>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</si>
  <si>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</si>
  <si>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</si>
  <si>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</si>
  <si>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</si>
  <si>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</si>
  <si>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</si>
  <si>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</si>
  <si>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</si>
  <si>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</si>
  <si>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</si>
  <si>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</si>
  <si>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</si>
  <si>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</si>
  <si>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</si>
  <si>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</si>
  <si>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</si>
  <si>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</si>
  <si>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</si>
  <si>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</si>
  <si>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</si>
  <si>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</si>
  <si>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</si>
  <si>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</si>
  <si>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</si>
  <si>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</si>
  <si>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</si>
  <si>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</si>
  <si>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</si>
  <si>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</si>
  <si>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</si>
  <si>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</si>
  <si>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</si>
  <si>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</si>
  <si>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</si>
  <si>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</si>
  <si>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</si>
  <si>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</si>
  <si>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</si>
  <si>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</si>
  <si>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</si>
  <si>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</si>
  <si>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</si>
  <si>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</si>
  <si>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</si>
  <si>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</si>
  <si>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</si>
  <si>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</si>
  <si>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</si>
  <si>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</si>
  <si>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</si>
  <si>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</si>
  <si>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</si>
  <si>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</si>
  <si>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</si>
  <si>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</si>
  <si>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</si>
  <si>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</si>
  <si>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</si>
  <si>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</si>
  <si>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</si>
  <si>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</si>
  <si>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</si>
  <si>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</si>
  <si>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</si>
  <si>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</si>
  <si>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</si>
  <si>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</si>
  <si>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</si>
  <si>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</si>
  <si>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</si>
  <si>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</si>
  <si>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</si>
  <si>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</si>
  <si>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</si>
  <si>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</si>
  <si>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</si>
  <si>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</si>
  <si>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</si>
  <si>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</si>
  <si>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</si>
  <si>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</si>
  <si>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</si>
  <si>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</si>
  <si>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</si>
  <si>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</si>
  <si>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</si>
  <si>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</si>
  <si>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</si>
  <si>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</si>
  <si>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</si>
  <si>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</si>
  <si>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</si>
  <si>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</si>
  <si>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</si>
  <si>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</si>
  <si>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</si>
  <si>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</si>
  <si>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</si>
  <si>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</si>
  <si>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</si>
  <si>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</si>
  <si>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</si>
  <si>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</si>
  <si>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</si>
  <si>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</si>
  <si>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</si>
  <si>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</si>
  <si>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</si>
  <si>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</si>
  <si>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</si>
  <si>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</si>
  <si>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</si>
  <si>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</si>
  <si>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</si>
  <si>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</si>
  <si>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</si>
  <si>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</si>
  <si>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</si>
  <si>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</si>
  <si>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</si>
  <si>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</si>
  <si>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</si>
  <si>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</si>
  <si>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</si>
  <si>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</si>
  <si>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</si>
  <si>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</si>
  <si>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</si>
  <si>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</si>
  <si>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</si>
  <si>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</si>
  <si>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</si>
  <si>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</si>
  <si>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</si>
  <si>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</si>
  <si>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</si>
  <si>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</si>
  <si>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</si>
  <si>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</si>
  <si>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</si>
  <si>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</si>
  <si>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</si>
  <si>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</si>
  <si>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</si>
  <si>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</si>
  <si>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</si>
  <si>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</si>
  <si>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</si>
  <si>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</si>
  <si>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</si>
  <si>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</si>
  <si>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</si>
  <si>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</si>
  <si>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</si>
  <si>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</si>
  <si>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</si>
  <si>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</si>
  <si>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</si>
  <si>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</si>
  <si>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</si>
  <si>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</si>
  <si>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</si>
  <si>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</si>
  <si>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</si>
  <si>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</si>
  <si>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</si>
  <si>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</si>
  <si>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</si>
  <si>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</si>
  <si>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</si>
  <si>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</si>
  <si>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</si>
  <si>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</si>
  <si>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</si>
  <si>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</si>
  <si>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</si>
  <si>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</si>
  <si>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</si>
  <si>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</si>
  <si>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</si>
  <si>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</si>
  <si>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</si>
  <si>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</si>
  <si>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</si>
  <si>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</si>
  <si>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</si>
  <si>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</si>
  <si>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</si>
  <si>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</si>
  <si>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</si>
  <si>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</si>
  <si>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</si>
  <si>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</si>
  <si>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</si>
  <si>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</si>
  <si>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</si>
  <si>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</si>
  <si>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</si>
  <si>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</si>
  <si>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</si>
  <si>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</si>
  <si>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</si>
  <si>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</si>
  <si>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</si>
  <si>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</si>
  <si>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</si>
  <si>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</si>
  <si>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</si>
  <si>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</si>
  <si>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</si>
  <si>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</si>
  <si>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</si>
  <si>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</si>
  <si>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</si>
  <si>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</si>
  <si>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</si>
  <si>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</si>
  <si>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</si>
  <si>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</si>
  <si>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</si>
  <si>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</si>
  <si>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</si>
  <si>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</si>
  <si>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</si>
  <si>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</si>
  <si>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</si>
  <si>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</si>
  <si>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</si>
  <si>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</si>
  <si>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</si>
  <si>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</si>
  <si>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</si>
  <si>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</si>
  <si>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</si>
  <si>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</si>
  <si>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</si>
  <si>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</si>
  <si>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</si>
  <si>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</si>
  <si>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</si>
  <si>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</si>
  <si>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</si>
  <si>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</si>
  <si>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</si>
  <si>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</si>
  <si>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</si>
  <si>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</si>
  <si>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</si>
  <si>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</si>
  <si>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</si>
  <si>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</si>
  <si>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</si>
  <si>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</si>
  <si>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</si>
  <si>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</si>
  <si>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</si>
  <si>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</si>
  <si>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</si>
  <si>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</si>
  <si>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</si>
  <si>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</si>
  <si>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</si>
  <si>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</si>
  <si>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</si>
  <si>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</si>
  <si>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</si>
  <si>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</si>
  <si>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</si>
  <si>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</si>
  <si>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</si>
  <si>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</si>
  <si>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</si>
  <si>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</si>
  <si>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</si>
  <si>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</si>
  <si>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</si>
  <si>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</si>
  <si>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</si>
  <si>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</si>
  <si>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</si>
  <si>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</si>
  <si>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</si>
  <si>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</si>
  <si>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</si>
  <si>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</si>
  <si>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</si>
  <si>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</si>
  <si>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</si>
  <si>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</si>
  <si>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</si>
  <si>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</si>
  <si>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</si>
  <si>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</si>
  <si>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</si>
  <si>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</si>
  <si>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</si>
  <si>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</si>
  <si>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</si>
  <si>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</si>
  <si>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</si>
  <si>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</si>
  <si>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</si>
  <si>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</si>
  <si>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</si>
  <si>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</si>
  <si>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</si>
  <si>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</si>
  <si>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</si>
  <si>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</si>
  <si>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</si>
  <si>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</si>
  <si>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</si>
  <si>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</si>
  <si>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</si>
  <si>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</si>
  <si>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</si>
  <si>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</si>
  <si>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</si>
  <si>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</si>
  <si>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</si>
  <si>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</si>
  <si>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</si>
  <si>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</si>
  <si>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</si>
  <si>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</si>
  <si>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</si>
  <si>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</si>
  <si>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</si>
  <si>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</si>
  <si>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</si>
  <si>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</si>
  <si>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</si>
  <si>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</si>
  <si>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</si>
  <si>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</si>
  <si>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</si>
  <si>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</si>
  <si>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</si>
  <si>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</si>
  <si>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</si>
  <si>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</si>
  <si>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</si>
  <si>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</si>
  <si>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</si>
  <si>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</si>
  <si>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</si>
  <si>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</si>
  <si>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</si>
  <si>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</si>
  <si>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</si>
  <si>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</si>
  <si>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</si>
  <si>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</si>
  <si>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</si>
  <si>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</si>
  <si>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</si>
  <si>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</si>
  <si>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</si>
  <si>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</si>
  <si>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</si>
  <si>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</si>
  <si>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</si>
  <si>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</si>
  <si>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</si>
  <si>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</si>
  <si>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</si>
  <si>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</si>
  <si>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</si>
  <si>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</si>
  <si>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</si>
  <si>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</si>
  <si>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</si>
  <si>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</si>
  <si>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</si>
  <si>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</si>
  <si>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</si>
  <si>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</si>
  <si>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</si>
  <si>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</si>
  <si>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</si>
  <si>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</si>
  <si>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</si>
  <si>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</si>
  <si>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</si>
  <si>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</si>
  <si>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</si>
  <si>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</si>
  <si>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</si>
  <si>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</si>
  <si>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</si>
  <si>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</si>
  <si>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</si>
  <si>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</si>
  <si>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</si>
  <si>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</si>
  <si>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</si>
  <si>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</si>
  <si>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</si>
  <si>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</si>
  <si>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</si>
  <si>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</si>
  <si>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</si>
  <si>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</si>
  <si>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</si>
  <si>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</si>
  <si>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</si>
  <si>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</si>
  <si>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</si>
  <si>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</si>
  <si>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</si>
  <si>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</si>
  <si>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</si>
  <si>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</si>
  <si>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</si>
  <si>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</si>
  <si>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</si>
  <si>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</si>
  <si>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</si>
  <si>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</si>
  <si>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</si>
  <si>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</si>
  <si>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</si>
  <si>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</si>
  <si>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</si>
  <si>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</si>
  <si>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</si>
  <si>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</si>
  <si>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</si>
  <si>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</si>
  <si>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</si>
  <si>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</si>
  <si>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</si>
  <si>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</si>
  <si>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</si>
  <si>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</si>
  <si>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</si>
  <si>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</si>
  <si>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</si>
  <si>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</si>
  <si>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</si>
  <si>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</si>
  <si>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</si>
  <si>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</si>
  <si>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</si>
  <si>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</si>
  <si>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</si>
  <si>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</si>
  <si>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</si>
  <si>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</si>
  <si>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</si>
  <si>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</si>
  <si>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</si>
  <si>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</si>
  <si>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</si>
  <si>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</si>
  <si>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</si>
  <si>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</si>
  <si>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</si>
  <si>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</si>
  <si>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</si>
  <si>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</si>
  <si>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</si>
  <si>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</si>
  <si>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</si>
  <si>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</si>
  <si>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</si>
  <si>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</si>
  <si>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</si>
  <si>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</si>
  <si>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</si>
  <si>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</si>
  <si>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</si>
  <si>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</si>
  <si>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</si>
  <si>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</si>
  <si>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</si>
  <si>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</si>
  <si>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</si>
  <si>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</si>
  <si>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</si>
  <si>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</si>
  <si>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</si>
  <si>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</si>
  <si>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</si>
  <si>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</si>
  <si>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</si>
  <si>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</si>
  <si>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</si>
  <si>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</si>
  <si>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</si>
  <si>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</si>
  <si>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</si>
  <si>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</si>
  <si>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</si>
  <si>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</si>
  <si>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</si>
  <si>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</si>
  <si>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</si>
  <si>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</si>
  <si>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</si>
  <si>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</si>
  <si>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</si>
  <si>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</si>
  <si>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</si>
  <si>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</si>
  <si>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</si>
  <si>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</si>
  <si>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</si>
  <si>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</si>
  <si>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</si>
  <si>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</si>
  <si>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</si>
  <si>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</si>
  <si>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</si>
  <si>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</si>
  <si>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</si>
  <si>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</si>
  <si>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</si>
  <si>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</si>
  <si>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</si>
  <si>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</si>
  <si>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</si>
  <si>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</si>
  <si>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</si>
  <si>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</si>
  <si>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</si>
  <si>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</si>
  <si>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</si>
  <si>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</si>
  <si>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</si>
  <si>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</si>
  <si>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</si>
  <si>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</si>
  <si>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</si>
  <si>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</si>
  <si>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</si>
  <si>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</si>
  <si>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</si>
  <si>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</si>
  <si>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</si>
  <si>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</si>
  <si>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</si>
  <si>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</si>
  <si>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</si>
  <si>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</si>
  <si>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</si>
  <si>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</si>
  <si>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</si>
  <si>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</si>
  <si>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</si>
  <si>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</si>
  <si>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</si>
  <si>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</si>
  <si>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</si>
  <si>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</si>
  <si>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</si>
  <si>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</si>
  <si>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</si>
  <si>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</si>
  <si>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</si>
  <si>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</si>
  <si>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</si>
  <si>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</si>
  <si>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</si>
  <si>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</si>
  <si>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</si>
  <si>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</si>
  <si>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</si>
  <si>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</si>
  <si>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</si>
  <si>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</si>
  <si>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</si>
  <si>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</si>
  <si>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</si>
  <si>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</si>
  <si>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</si>
  <si>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</si>
  <si>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</si>
  <si>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</si>
  <si>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</si>
  <si>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</si>
  <si>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</si>
  <si>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</si>
  <si>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</si>
  <si>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</si>
  <si>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</si>
  <si>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</si>
  <si>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</si>
  <si>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</si>
  <si>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</si>
  <si>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</si>
  <si>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</si>
  <si>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</si>
  <si>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</si>
  <si>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</si>
  <si>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</si>
  <si>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</si>
  <si>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</si>
  <si>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</si>
  <si>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</si>
  <si>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</si>
  <si>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</si>
  <si>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</si>
  <si>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</si>
  <si>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</si>
  <si>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</si>
  <si>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</si>
  <si>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</si>
  <si>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</si>
  <si>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</si>
  <si>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</si>
  <si>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</si>
  <si>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</si>
  <si>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</si>
  <si>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</si>
  <si>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</si>
  <si>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</si>
  <si>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</si>
  <si>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</si>
  <si>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</si>
  <si>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</si>
  <si>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</si>
  <si>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</si>
  <si>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</si>
  <si>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</si>
  <si>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</si>
  <si>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</si>
  <si>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</si>
  <si>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</si>
  <si>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</si>
  <si>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</si>
  <si>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</si>
  <si>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</si>
  <si>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</si>
  <si>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</si>
  <si>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</si>
  <si>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</si>
  <si>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</si>
  <si>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</si>
  <si>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</si>
  <si>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</si>
  <si>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</si>
  <si>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</si>
  <si>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</si>
  <si>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</si>
  <si>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</si>
  <si>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</si>
  <si>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</si>
  <si>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</si>
  <si>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</si>
  <si>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</si>
  <si>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</si>
  <si>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</si>
  <si>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</si>
  <si>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</si>
  <si>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</si>
  <si>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</si>
  <si>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</si>
  <si>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</si>
  <si>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</si>
  <si>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</si>
  <si>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</si>
  <si>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</si>
  <si>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</si>
  <si>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</si>
  <si>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</si>
  <si>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</si>
  <si>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</si>
  <si>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</si>
  <si>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</si>
  <si>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</si>
  <si>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</si>
  <si>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</si>
  <si>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</si>
  <si>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</si>
  <si>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</si>
  <si>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</si>
  <si>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</si>
  <si>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</si>
  <si>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</si>
  <si>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</si>
  <si>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</si>
  <si>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</si>
  <si>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</si>
  <si>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</si>
  <si>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</si>
  <si>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</si>
  <si>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</si>
  <si>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</si>
  <si>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</si>
  <si>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</si>
  <si>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</si>
  <si>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</si>
  <si>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</si>
  <si>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</si>
  <si>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</si>
  <si>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</si>
  <si>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</si>
  <si>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</si>
  <si>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</si>
  <si>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</si>
  <si>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</si>
  <si>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</si>
  <si>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</si>
  <si>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</si>
  <si>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</si>
  <si>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</si>
  <si>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</si>
  <si>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</si>
  <si>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</si>
  <si>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</si>
  <si>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</si>
  <si>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</si>
  <si>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</si>
  <si>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</si>
  <si>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</si>
  <si>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</si>
  <si>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</si>
  <si>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</si>
  <si>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</si>
  <si>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</si>
  <si>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</si>
  <si>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</si>
  <si>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</si>
  <si>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</si>
  <si>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</si>
  <si>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</si>
  <si>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</si>
  <si>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</si>
  <si>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</si>
  <si>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</si>
  <si>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</si>
  <si>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</si>
  <si>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</si>
  <si>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</si>
  <si>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</si>
  <si>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</si>
  <si>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</si>
  <si>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</si>
  <si>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</si>
  <si>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</si>
  <si>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</si>
  <si>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</si>
  <si>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</si>
  <si>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</si>
  <si>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</si>
  <si>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</si>
  <si>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</si>
  <si>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</si>
  <si>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</si>
  <si>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</si>
  <si>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</si>
  <si>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</si>
  <si>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</si>
  <si>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</si>
  <si>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</si>
  <si>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</si>
  <si>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</si>
  <si>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</si>
  <si>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</si>
  <si>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</si>
  <si>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</si>
  <si>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</si>
  <si>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</si>
  <si>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</si>
  <si>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</si>
  <si>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</si>
  <si>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</si>
  <si>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</si>
  <si>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</si>
  <si>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</si>
  <si>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</si>
  <si>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</si>
  <si>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</si>
  <si>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</si>
  <si>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</si>
  <si>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</si>
  <si>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</si>
  <si>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</si>
  <si>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</si>
  <si>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</si>
  <si>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</si>
  <si>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</si>
  <si>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</si>
  <si>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</si>
  <si>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</si>
  <si>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</si>
  <si>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</si>
  <si>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</si>
  <si>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</si>
  <si>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</si>
  <si>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</si>
  <si>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</si>
  <si>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</si>
  <si>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</si>
  <si>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</si>
  <si>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</si>
  <si>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</si>
  <si>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</si>
  <si>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</si>
  <si>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</si>
  <si>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</si>
  <si>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</si>
  <si>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</si>
  <si>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</si>
  <si>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</si>
  <si>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</si>
  <si>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</si>
  <si>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</si>
  <si>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</si>
  <si>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</si>
  <si>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</si>
  <si>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</si>
  <si>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</si>
  <si>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</si>
  <si>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</si>
  <si>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</si>
  <si>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</si>
  <si>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</si>
  <si>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</si>
  <si>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</si>
  <si>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</si>
  <si>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</si>
  <si>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</si>
  <si>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</si>
  <si>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</si>
  <si>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</si>
  <si>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</si>
  <si>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</si>
  <si>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</si>
  <si>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</si>
  <si>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</si>
  <si>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</si>
  <si>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</si>
  <si>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</si>
  <si>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</si>
  <si>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</si>
  <si>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</si>
  <si>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</si>
  <si>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</si>
  <si>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</si>
  <si>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</si>
  <si>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</si>
  <si>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</si>
  <si>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</si>
  <si>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</si>
  <si>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</si>
  <si>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</si>
  <si>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</si>
  <si>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</si>
  <si>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</si>
  <si>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</si>
  <si>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</si>
  <si>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</si>
  <si>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</si>
  <si>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</si>
  <si>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</si>
  <si>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</si>
  <si>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</si>
  <si>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</si>
  <si>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</si>
  <si>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</si>
  <si>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</si>
  <si>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</si>
  <si>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</si>
  <si>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</si>
  <si>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</si>
  <si>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</si>
  <si>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</si>
  <si>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</si>
  <si>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</si>
  <si>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</si>
  <si>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</si>
  <si>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</si>
  <si>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</si>
  <si>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</si>
  <si>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</si>
  <si>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</si>
  <si>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</si>
  <si>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</si>
  <si>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</si>
  <si>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</si>
  <si>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</si>
  <si>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</si>
  <si>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</si>
  <si>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</si>
  <si>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</si>
  <si>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</si>
  <si>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</si>
  <si>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</si>
  <si>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</si>
  <si>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</si>
  <si>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</si>
  <si>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</si>
  <si>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</si>
  <si>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</si>
  <si>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</si>
  <si>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</si>
  <si>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</si>
  <si>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</si>
  <si>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</si>
  <si>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</si>
  <si>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</si>
  <si>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</si>
  <si>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</si>
  <si>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</si>
  <si>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</si>
  <si>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</si>
  <si>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</si>
  <si>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</si>
  <si>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</si>
  <si>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</si>
  <si>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</si>
  <si>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</si>
  <si>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</si>
  <si>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</si>
  <si>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</si>
  <si>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</si>
  <si>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</si>
  <si>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</si>
  <si>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</si>
  <si>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</si>
  <si>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</si>
  <si>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</si>
  <si>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</si>
  <si>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</si>
  <si>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</si>
  <si>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</si>
  <si>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</si>
  <si>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</si>
  <si>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</si>
  <si>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</si>
  <si>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</si>
  <si>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</si>
  <si>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</si>
  <si>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</si>
  <si>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</si>
  <si>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</si>
  <si>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</si>
  <si>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</si>
  <si>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</si>
  <si>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</si>
  <si>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</si>
  <si>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</si>
  <si>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</si>
  <si>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</si>
  <si>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</si>
  <si>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</si>
  <si>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</si>
  <si>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</si>
  <si>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</si>
  <si>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</si>
  <si>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</si>
  <si>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</si>
  <si>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</si>
  <si>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</si>
  <si>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</si>
  <si>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</si>
  <si>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</si>
  <si>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</si>
  <si>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</si>
  <si>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</si>
  <si>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</si>
  <si>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</si>
  <si>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</si>
  <si>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</si>
  <si>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</si>
  <si>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</si>
  <si>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</si>
  <si>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</si>
  <si>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</si>
  <si>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</si>
  <si>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</si>
  <si>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</si>
  <si>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</si>
  <si>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</si>
  <si>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</si>
  <si>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</si>
  <si>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</si>
  <si>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</si>
  <si>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</si>
  <si>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</si>
  <si>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</si>
  <si>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</si>
  <si>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</si>
  <si>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</si>
  <si>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</si>
  <si>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</si>
  <si>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</si>
  <si>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</si>
  <si>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</si>
  <si>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</si>
  <si>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</si>
  <si>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</si>
  <si>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</si>
  <si>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</si>
  <si>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</si>
  <si>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</si>
  <si>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</si>
  <si>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</si>
  <si>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</si>
  <si>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</si>
  <si>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</si>
  <si>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</si>
  <si>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</si>
  <si>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</si>
  <si>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</si>
  <si>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</si>
  <si>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</si>
  <si>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</si>
  <si>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</si>
  <si>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</si>
  <si>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</si>
  <si>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</si>
  <si>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</si>
  <si>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</si>
  <si>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</si>
  <si>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</si>
  <si>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</si>
  <si>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</si>
  <si>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</si>
  <si>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</si>
  <si>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</si>
  <si>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</si>
  <si>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</si>
  <si>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</si>
  <si>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</si>
  <si>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</si>
  <si>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</si>
  <si>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</si>
  <si>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</si>
  <si>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</si>
  <si>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</si>
  <si>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</si>
  <si>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</si>
  <si>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</si>
  <si>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</si>
  <si>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</si>
  <si>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</si>
  <si>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</si>
  <si>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</si>
  <si>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</si>
  <si>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</si>
  <si>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</si>
  <si>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</si>
  <si>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</si>
  <si>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</si>
  <si>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</si>
  <si>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</si>
  <si>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</si>
  <si>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</si>
  <si>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</si>
  <si>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</si>
  <si>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</si>
  <si>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</si>
  <si>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</si>
  <si>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</si>
  <si>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</si>
  <si>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</si>
  <si>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</si>
  <si>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</si>
  <si>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</si>
  <si>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</si>
  <si>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</si>
  <si>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</si>
  <si>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</si>
  <si>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</si>
  <si>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</si>
  <si>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</si>
  <si>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</si>
  <si>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</si>
  <si>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</si>
  <si>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</si>
  <si>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</si>
  <si>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</si>
  <si>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</si>
  <si>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</si>
  <si>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</si>
  <si>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</si>
  <si>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</si>
  <si>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</si>
  <si>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</si>
  <si>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</si>
  <si>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</si>
  <si>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</si>
  <si>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</si>
  <si>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</si>
  <si>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</si>
  <si>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</si>
  <si>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</si>
  <si>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</si>
  <si>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</si>
  <si>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</si>
  <si>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</si>
  <si>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</si>
  <si>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</si>
  <si>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</si>
  <si>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</si>
  <si>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</si>
  <si>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</si>
  <si>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</si>
  <si>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</si>
  <si>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</si>
  <si>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</si>
  <si>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</si>
  <si>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</si>
  <si>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</si>
  <si>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</si>
  <si>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</si>
  <si>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</si>
  <si>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</si>
  <si>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</si>
  <si>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</si>
  <si>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</si>
  <si>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</si>
  <si>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</si>
  <si>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</si>
  <si>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</si>
  <si>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</si>
  <si>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</si>
  <si>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</si>
  <si>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</si>
  <si>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</si>
  <si>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</si>
  <si>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</si>
  <si>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</si>
  <si>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</si>
  <si>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</si>
  <si>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</si>
  <si>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</si>
  <si>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</si>
  <si>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</si>
  <si>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</si>
  <si>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</si>
  <si>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</si>
  <si>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</si>
  <si>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</si>
  <si>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</si>
  <si>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</si>
  <si>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</si>
  <si>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</si>
  <si>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</si>
  <si>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</si>
  <si>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</si>
  <si>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</si>
  <si>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</si>
  <si>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</si>
  <si>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</si>
  <si>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</si>
  <si>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</si>
  <si>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</si>
  <si>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</si>
  <si>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</si>
  <si>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</si>
  <si>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</si>
  <si>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</si>
  <si>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</si>
  <si>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</si>
  <si>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</si>
  <si>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</si>
  <si>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</si>
  <si>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</si>
  <si>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</si>
  <si>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</si>
  <si>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</si>
  <si>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</si>
  <si>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</si>
  <si>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</si>
  <si>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</si>
  <si>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</si>
  <si>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</si>
  <si>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</si>
  <si>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</si>
  <si>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</si>
  <si>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</si>
  <si>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</si>
  <si>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</si>
  <si>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</si>
  <si>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</si>
  <si>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</si>
  <si>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</si>
  <si>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</si>
  <si>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</si>
  <si>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</si>
  <si>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</si>
  <si>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</si>
  <si>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</si>
  <si>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</si>
  <si>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</si>
  <si>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</si>
  <si>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</si>
  <si>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</si>
  <si>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</si>
  <si>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</si>
  <si>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</si>
  <si>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</si>
  <si>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</si>
  <si>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</si>
  <si>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</si>
  <si>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</si>
  <si>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</si>
  <si>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</si>
  <si>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</si>
  <si>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</si>
  <si>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</si>
  <si>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</si>
  <si>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</si>
  <si>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</si>
  <si>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</si>
  <si>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</si>
  <si>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</si>
  <si>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</si>
  <si>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</si>
  <si>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</si>
  <si>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</si>
  <si>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</si>
  <si>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</si>
  <si>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</si>
  <si>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</si>
  <si>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</si>
  <si>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</si>
  <si>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</si>
  <si>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</si>
  <si>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</si>
  <si>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</si>
  <si>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</si>
  <si>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</si>
  <si>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</si>
  <si>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</si>
  <si>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</si>
  <si>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</si>
  <si>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</si>
  <si>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</si>
  <si>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</si>
  <si>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</si>
  <si>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</si>
  <si>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</si>
  <si>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</si>
  <si>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</si>
  <si>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</si>
  <si>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</si>
  <si>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</si>
  <si>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</si>
  <si>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</si>
  <si>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</si>
  <si>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</si>
  <si>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</si>
  <si>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</si>
  <si>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</si>
  <si>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</si>
  <si>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</si>
  <si>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</si>
  <si>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</si>
  <si>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</si>
  <si>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</si>
  <si>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</si>
  <si>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</si>
  <si>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</si>
  <si>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</si>
  <si>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</si>
  <si>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</si>
  <si>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</si>
  <si>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</si>
  <si>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</si>
  <si>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</si>
  <si>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</si>
  <si>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</si>
  <si>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</si>
  <si>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</si>
  <si>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</si>
  <si>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</si>
  <si>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</si>
  <si>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</si>
  <si>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</si>
  <si>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</si>
  <si>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</si>
  <si>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</si>
  <si>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</si>
  <si>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</si>
  <si>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</si>
  <si>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</si>
  <si>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</si>
  <si>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</si>
  <si>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</si>
  <si>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</si>
  <si>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</si>
  <si>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</si>
  <si>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</si>
  <si>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</si>
  <si>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</si>
  <si>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</si>
  <si>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</si>
  <si>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</si>
  <si>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</si>
  <si>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</si>
  <si>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</si>
  <si>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</si>
  <si>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</si>
  <si>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</si>
  <si>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</si>
  <si>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</si>
  <si>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</si>
  <si>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</si>
  <si>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</si>
  <si>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</si>
  <si>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</si>
  <si>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</si>
  <si>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</si>
  <si>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</si>
  <si>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</si>
  <si>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</si>
  <si>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</si>
  <si>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</si>
  <si>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</si>
  <si>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</si>
  <si>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</si>
  <si>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</si>
  <si>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</si>
  <si>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</si>
  <si>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</si>
  <si>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</si>
  <si>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</si>
  <si>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</si>
  <si>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</si>
  <si>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</si>
  <si>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</si>
  <si>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</si>
  <si>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</si>
  <si>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</si>
  <si>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</si>
  <si>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</si>
  <si>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</si>
  <si>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</si>
  <si>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</si>
  <si>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</si>
  <si>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</si>
  <si>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</si>
  <si>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</si>
  <si>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</si>
  <si>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</si>
  <si>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</si>
  <si>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</si>
  <si>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</si>
  <si>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</si>
  <si>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</si>
  <si>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</si>
  <si>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</si>
  <si>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</si>
  <si>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</si>
  <si>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</si>
  <si>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</si>
  <si>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</si>
  <si>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</si>
  <si>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</si>
  <si>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</si>
  <si>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</si>
  <si>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</si>
  <si>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</si>
  <si>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</si>
  <si>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</si>
  <si>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</si>
  <si>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</si>
  <si>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</si>
  <si>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</si>
  <si>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</si>
  <si>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</si>
  <si>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</si>
  <si>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</si>
  <si>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</si>
  <si>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</si>
  <si>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</si>
  <si>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</si>
  <si>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</si>
  <si>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</si>
  <si>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</si>
  <si>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</si>
  <si>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</si>
  <si>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</si>
  <si>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</si>
  <si>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</si>
  <si>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</si>
  <si>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</si>
  <si>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</si>
  <si>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</si>
  <si>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</si>
  <si>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</si>
  <si>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</si>
  <si>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</si>
  <si>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</si>
  <si>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</si>
  <si>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</si>
  <si>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</si>
  <si>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</si>
  <si>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</si>
  <si>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</si>
  <si>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</si>
  <si>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</si>
  <si>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</si>
  <si>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</si>
  <si>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</si>
  <si>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</si>
  <si>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</si>
  <si>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</si>
  <si>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</si>
  <si>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</si>
  <si>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</si>
  <si>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</si>
  <si>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</si>
  <si>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</si>
  <si>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</si>
  <si>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</si>
  <si>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</si>
  <si>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</si>
  <si>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</si>
  <si>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</si>
  <si>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</si>
  <si>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</si>
  <si>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</si>
  <si>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</si>
  <si>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</si>
  <si>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</si>
  <si>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</si>
  <si>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</si>
  <si>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</si>
  <si>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</si>
  <si>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</si>
  <si>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</si>
  <si>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</si>
  <si>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</si>
  <si>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</si>
  <si>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</si>
  <si>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</si>
  <si>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</si>
  <si>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</si>
  <si>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</si>
  <si>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</si>
  <si>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</si>
  <si>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</si>
  <si>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</si>
  <si>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</si>
  <si>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</si>
  <si>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</si>
  <si>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</si>
  <si>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</si>
  <si>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</si>
  <si>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</si>
  <si>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</si>
  <si>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</si>
  <si>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</si>
  <si>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</si>
  <si>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</si>
  <si>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</si>
  <si>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</si>
  <si>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</si>
  <si>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</si>
  <si>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</si>
  <si>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</si>
  <si>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</si>
  <si>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</si>
  <si>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</si>
  <si>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</si>
  <si>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</si>
  <si>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</si>
  <si>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</si>
  <si>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</si>
  <si>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</si>
  <si>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</si>
  <si>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</si>
  <si>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</si>
  <si>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</si>
  <si>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</si>
  <si>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</si>
  <si>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</si>
  <si>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</si>
  <si>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</si>
  <si>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</si>
  <si>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</si>
  <si>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</si>
  <si>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</si>
  <si>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</si>
  <si>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</si>
  <si>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</si>
  <si>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</si>
  <si>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</si>
  <si>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</si>
  <si>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</si>
  <si>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</si>
  <si>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</si>
  <si>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</si>
  <si>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</si>
  <si>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</si>
  <si>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</si>
  <si>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</si>
  <si>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</si>
  <si>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</si>
  <si>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</si>
  <si>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</si>
  <si>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</si>
  <si>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</si>
  <si>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</si>
  <si>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</si>
  <si>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</si>
  <si>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</si>
  <si>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</si>
  <si>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</si>
  <si>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</si>
  <si>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</si>
  <si>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</si>
  <si>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</si>
  <si>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</si>
  <si>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</si>
  <si>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</si>
  <si>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</si>
  <si>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</si>
  <si>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</si>
  <si>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</si>
  <si>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</si>
  <si>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</si>
  <si>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</si>
  <si>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</si>
  <si>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</si>
  <si>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</si>
  <si>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</si>
  <si>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</si>
  <si>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</si>
  <si>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</si>
  <si>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</si>
  <si>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</si>
  <si>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</si>
  <si>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</si>
  <si>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</si>
  <si>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</si>
  <si>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</si>
  <si>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</si>
  <si>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</si>
  <si>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</si>
  <si>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</si>
  <si>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</si>
  <si>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</si>
  <si>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</si>
  <si>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</si>
  <si>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</si>
  <si>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</si>
  <si>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</si>
  <si>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</si>
  <si>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</si>
  <si>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</si>
  <si>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</si>
  <si>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</si>
  <si>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</si>
  <si>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</si>
  <si>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</si>
  <si>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</si>
  <si>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</si>
  <si>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</si>
  <si>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</si>
  <si>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</si>
  <si>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</si>
  <si>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</si>
  <si>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</si>
  <si>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</si>
  <si>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</si>
  <si>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</si>
  <si>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</si>
  <si>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</si>
  <si>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</si>
  <si>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</si>
  <si>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</si>
  <si>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</si>
  <si>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</si>
  <si>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</si>
  <si>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</si>
  <si>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</si>
  <si>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</si>
  <si>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</si>
  <si>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</si>
  <si>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</si>
  <si>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</si>
  <si>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</si>
  <si>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</si>
  <si>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</si>
  <si>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</si>
  <si>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</si>
  <si>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</si>
  <si>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</si>
  <si>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</si>
  <si>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</si>
  <si>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</si>
  <si>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</si>
  <si>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</si>
  <si>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</si>
  <si>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</si>
  <si>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</si>
  <si>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</si>
  <si>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</si>
  <si>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</si>
  <si>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</si>
  <si>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</si>
  <si>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</si>
  <si>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</si>
  <si>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</si>
  <si>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</si>
  <si>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</si>
  <si>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</si>
  <si>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</si>
  <si>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</si>
  <si>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</si>
  <si>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</si>
  <si>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</si>
  <si>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</si>
  <si>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</si>
  <si>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</si>
  <si>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</si>
  <si>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</si>
  <si>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</si>
  <si>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</si>
  <si>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</si>
  <si>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</si>
  <si>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</si>
  <si>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</si>
  <si>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</si>
  <si>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</si>
  <si>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</si>
  <si>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</si>
  <si>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</si>
  <si>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</si>
  <si>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</si>
  <si>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</si>
  <si>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</si>
  <si>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</si>
  <si>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</si>
  <si>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</si>
  <si>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</si>
  <si>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</si>
  <si>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</si>
  <si>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</si>
  <si>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</si>
  <si>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</si>
  <si>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</si>
  <si>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</si>
  <si>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</si>
  <si>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</si>
  <si>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</si>
  <si>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</si>
  <si>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</si>
  <si>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</si>
  <si>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</si>
  <si>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</si>
  <si>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</si>
  <si>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</si>
  <si>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</si>
  <si>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</si>
  <si>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</si>
  <si>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</si>
  <si>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</si>
  <si>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</si>
  <si>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</si>
  <si>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</si>
  <si>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</si>
  <si>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</si>
  <si>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</si>
  <si>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</si>
  <si>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</si>
  <si>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</si>
  <si>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</si>
  <si>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</si>
  <si>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</si>
  <si>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</si>
  <si>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</si>
  <si>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</si>
  <si>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</si>
  <si>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</si>
  <si>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</si>
  <si>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</si>
  <si>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</si>
  <si>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</si>
  <si>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</si>
  <si>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</si>
  <si>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</si>
  <si>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</si>
  <si>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</si>
  <si>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</si>
  <si>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</si>
  <si>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</si>
  <si>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</si>
  <si>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</si>
  <si>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</si>
  <si>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</si>
  <si>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</si>
  <si>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</si>
  <si>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</si>
  <si>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</si>
  <si>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</si>
  <si>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</si>
  <si>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</si>
  <si>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</si>
  <si>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</si>
  <si>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</si>
  <si>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</si>
  <si>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</si>
  <si>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</si>
  <si>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</si>
  <si>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</si>
  <si>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</si>
  <si>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</si>
  <si>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</si>
  <si>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</si>
  <si>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</si>
  <si>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</si>
  <si>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</si>
  <si>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</si>
  <si>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</si>
  <si>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</si>
  <si>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</si>
  <si>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</si>
  <si>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</si>
  <si>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</si>
  <si>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</si>
  <si>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</si>
  <si>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</si>
  <si>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</si>
  <si>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</si>
  <si>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</si>
  <si>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</si>
  <si>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</si>
  <si>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</si>
  <si>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</si>
  <si>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</si>
  <si>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</si>
  <si>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</si>
  <si>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</si>
  <si>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</si>
  <si>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</si>
  <si>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</si>
  <si>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</si>
  <si>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</si>
  <si>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</si>
  <si>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</si>
  <si>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</si>
  <si>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</si>
  <si>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</si>
  <si>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</si>
  <si>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</si>
  <si>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</si>
  <si>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</si>
  <si>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</si>
  <si>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</si>
  <si>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</si>
  <si>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</si>
  <si>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</si>
  <si>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</si>
  <si>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</si>
  <si>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</si>
  <si>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</si>
  <si>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</si>
  <si>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</si>
  <si>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</si>
  <si>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</si>
  <si>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</si>
  <si>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</si>
  <si>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</si>
  <si>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</si>
  <si>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</si>
  <si>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</si>
  <si>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</si>
  <si>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</si>
  <si>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</si>
  <si>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</si>
  <si>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</si>
  <si>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</si>
  <si>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</si>
  <si>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</si>
  <si>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</si>
  <si>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</si>
  <si>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</si>
  <si>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</si>
  <si>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</si>
  <si>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</si>
  <si>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</si>
  <si>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</si>
  <si>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</si>
  <si>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</si>
  <si>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</si>
  <si>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</si>
  <si>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</si>
  <si>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</si>
  <si>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</si>
  <si>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</si>
  <si>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</si>
  <si>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</si>
  <si>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</si>
  <si>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</si>
  <si>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</si>
  <si>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</si>
  <si>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</si>
  <si>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</si>
  <si>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</si>
  <si>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</si>
  <si>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</si>
  <si>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</si>
  <si>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</si>
  <si>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</si>
  <si>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</si>
  <si>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</si>
  <si>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</si>
  <si>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</si>
  <si>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</si>
  <si>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</si>
  <si>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</si>
  <si>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</si>
  <si>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</si>
  <si>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</si>
  <si>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</si>
  <si>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</si>
  <si>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</si>
  <si>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</si>
  <si>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</si>
  <si>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</si>
  <si>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</si>
  <si>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</si>
  <si>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</si>
  <si>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</si>
  <si>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</si>
  <si>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</si>
  <si>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</si>
  <si>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</si>
  <si>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</si>
  <si>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</si>
  <si>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</si>
  <si>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</si>
  <si>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</si>
  <si>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</si>
  <si>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</si>
  <si>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</si>
  <si>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</si>
  <si>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</si>
  <si>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</si>
  <si>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</si>
  <si>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</si>
  <si>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</si>
  <si>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</si>
  <si>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</si>
  <si>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</si>
  <si>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</si>
  <si>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</si>
  <si>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</si>
  <si>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</si>
  <si>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</si>
  <si>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</si>
  <si>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</si>
  <si>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</si>
  <si>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</si>
  <si>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</si>
  <si>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</si>
  <si>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</si>
  <si>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</si>
  <si>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</si>
  <si>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</si>
  <si>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</si>
  <si>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</si>
  <si>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</si>
  <si>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</si>
  <si>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</si>
  <si>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</si>
  <si>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</si>
  <si>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</si>
  <si>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</si>
  <si>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</si>
  <si>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</si>
  <si>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</si>
  <si>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</si>
  <si>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</si>
  <si>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</si>
  <si>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</si>
  <si>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</si>
  <si>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</si>
  <si>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</si>
  <si>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</si>
  <si>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</si>
  <si>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</si>
  <si>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</si>
  <si>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</si>
  <si>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</si>
  <si>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</si>
  <si>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</si>
  <si>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</si>
  <si>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</si>
  <si>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</si>
  <si>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</si>
  <si>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</si>
  <si>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</si>
  <si>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</si>
  <si>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</si>
  <si>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</si>
  <si>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</si>
  <si>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</si>
  <si>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</si>
  <si>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</si>
  <si>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</si>
  <si>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</si>
  <si>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</si>
  <si>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</si>
  <si>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</si>
  <si>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</si>
  <si>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</si>
  <si>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</si>
  <si>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</si>
  <si>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</si>
  <si>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</si>
  <si>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</si>
  <si>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</si>
  <si>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</si>
  <si>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</si>
  <si>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</si>
  <si>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</si>
  <si>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</si>
  <si>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</si>
  <si>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</si>
  <si>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</si>
  <si>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</si>
  <si>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</si>
  <si>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</si>
  <si>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</si>
  <si>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</si>
  <si>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</si>
  <si>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</si>
  <si>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</si>
  <si>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</si>
  <si>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</si>
  <si>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</si>
  <si>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</si>
  <si>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</si>
  <si>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</si>
  <si>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</si>
  <si>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</si>
  <si>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</si>
  <si>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</si>
  <si>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</si>
  <si>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</si>
  <si>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</si>
  <si>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</si>
  <si>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</si>
  <si>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</si>
  <si>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</si>
  <si>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</si>
  <si>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</si>
  <si>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</si>
  <si>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</si>
  <si>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</si>
  <si>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</si>
  <si>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</si>
  <si>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</si>
  <si>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</si>
  <si>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</si>
  <si>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</si>
  <si>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</si>
  <si>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</si>
  <si>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</si>
  <si>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</si>
  <si>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</si>
  <si>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</si>
  <si>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</si>
  <si>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</si>
  <si>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</si>
  <si>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</si>
  <si>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</si>
  <si>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</si>
  <si>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</si>
  <si>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</si>
  <si>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</si>
  <si>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</si>
  <si>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</si>
  <si>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</si>
  <si>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</si>
  <si>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</si>
  <si>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</si>
  <si>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</si>
  <si>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</si>
  <si>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</si>
  <si>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</si>
  <si>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</si>
  <si>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</si>
  <si>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</si>
  <si>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</si>
  <si>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</si>
  <si>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</si>
  <si>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</si>
  <si>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</si>
  <si>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</si>
  <si>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</si>
  <si>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</si>
  <si>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</si>
  <si>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</si>
  <si>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</si>
  <si>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</si>
  <si>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</si>
  <si>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</si>
  <si>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</si>
  <si>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</si>
  <si>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</si>
  <si>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</si>
  <si>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</si>
  <si>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</si>
  <si>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</si>
  <si>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</si>
  <si>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</si>
  <si>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</si>
  <si>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</si>
  <si>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</si>
  <si>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</si>
  <si>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</si>
  <si>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</si>
  <si>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</si>
  <si>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</si>
  <si>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</si>
  <si>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</si>
  <si>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</si>
  <si>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</si>
  <si>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</si>
  <si>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</si>
  <si>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</si>
  <si>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</si>
  <si>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</si>
  <si>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</si>
  <si>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</si>
  <si>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</si>
  <si>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</si>
  <si>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</si>
  <si>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</si>
  <si>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</si>
  <si>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</si>
  <si>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</si>
  <si>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</si>
  <si>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</si>
  <si>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</si>
  <si>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</si>
  <si>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</si>
  <si>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</si>
  <si>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</si>
  <si>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</si>
  <si>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</si>
  <si>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</si>
  <si>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</si>
  <si>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</si>
  <si>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</si>
  <si>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</si>
  <si>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</si>
  <si>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</si>
  <si>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</si>
  <si>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</si>
  <si>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</si>
  <si>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</si>
  <si>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</si>
  <si>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</si>
  <si>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</si>
  <si>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</si>
  <si>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</si>
  <si>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</si>
  <si>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</si>
  <si>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</si>
  <si>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</si>
  <si>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</si>
  <si>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</si>
  <si>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</si>
  <si>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</si>
  <si>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</si>
  <si>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</si>
  <si>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</si>
  <si>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</si>
  <si>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</si>
  <si>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</si>
  <si>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</si>
  <si>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</si>
  <si>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</si>
  <si>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</si>
  <si>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</si>
  <si>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</si>
  <si>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</si>
  <si>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</si>
  <si>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</si>
  <si>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</si>
  <si>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</si>
  <si>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</si>
  <si>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</si>
  <si>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</si>
  <si>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</si>
  <si>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</si>
  <si>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</si>
  <si>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</si>
  <si>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</si>
  <si>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</si>
  <si>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</si>
  <si>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</si>
  <si>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</si>
  <si>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</si>
  <si>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</si>
  <si>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</si>
  <si>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</si>
  <si>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</si>
  <si>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</si>
  <si>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</si>
  <si>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</si>
  <si>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</si>
  <si>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</si>
  <si>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</si>
  <si>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</si>
  <si>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</si>
  <si>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</si>
  <si>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</si>
  <si>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</si>
  <si>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</si>
  <si>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</si>
  <si>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</si>
  <si>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</si>
  <si>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</si>
  <si>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</si>
  <si>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</si>
  <si>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</si>
  <si>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</si>
  <si>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</si>
  <si>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</si>
  <si>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</si>
  <si>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</si>
  <si>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</si>
  <si>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</si>
  <si>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</si>
  <si>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</si>
  <si>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</si>
  <si>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</si>
  <si>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</si>
  <si>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</si>
  <si>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</si>
  <si>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</si>
  <si>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</si>
  <si>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</si>
  <si>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</si>
  <si>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</si>
  <si>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</si>
  <si>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</si>
  <si>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</si>
  <si>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</si>
  <si>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</si>
  <si>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</si>
  <si>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</si>
  <si>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</si>
  <si>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</si>
  <si>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</si>
  <si>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</si>
  <si>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</si>
  <si>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</si>
  <si>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</si>
  <si>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</si>
  <si>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</si>
  <si>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</si>
  <si>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</si>
  <si>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</si>
  <si>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</si>
  <si>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</si>
  <si>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</si>
  <si>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</si>
  <si>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</si>
  <si>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</si>
  <si>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</si>
  <si>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</si>
  <si>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</si>
  <si>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</si>
  <si>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</si>
  <si>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</si>
  <si>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</si>
  <si>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</si>
  <si>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</si>
  <si>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</si>
  <si>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</si>
  <si>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</si>
  <si>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</si>
  <si>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</si>
  <si>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</si>
  <si>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</si>
  <si>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</si>
  <si>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</si>
  <si>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</si>
  <si>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</si>
  <si>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</si>
  <si>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</si>
  <si>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</si>
  <si>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</si>
  <si>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</si>
  <si>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</si>
  <si>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</si>
  <si>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</si>
  <si>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</si>
  <si>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</si>
  <si>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</si>
  <si>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</si>
  <si>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</si>
  <si>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</si>
  <si>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</si>
  <si>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</si>
  <si>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</si>
  <si>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</si>
  <si>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</si>
  <si>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</si>
  <si>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</si>
  <si>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</si>
  <si>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</si>
  <si>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</si>
  <si>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</si>
  <si>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</si>
  <si>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</si>
  <si>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</si>
  <si>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</si>
  <si>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</si>
  <si>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</si>
  <si>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</si>
  <si>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</si>
  <si>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</si>
  <si>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</si>
  <si>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</si>
  <si>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</si>
  <si>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</si>
  <si>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</si>
  <si>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</si>
  <si>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</si>
  <si>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</si>
  <si>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</si>
  <si>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</si>
  <si>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</si>
  <si>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</si>
  <si>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</si>
  <si>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</si>
  <si>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</si>
  <si>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</si>
  <si>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</si>
  <si>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</si>
  <si>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</si>
  <si>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</si>
  <si>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</si>
  <si>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</si>
  <si>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</si>
  <si>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</si>
  <si>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</si>
  <si>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</si>
  <si>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</si>
  <si>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</si>
  <si>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</si>
  <si>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</si>
  <si>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</si>
  <si>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</si>
  <si>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</si>
  <si>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</si>
  <si>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</si>
  <si>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</si>
  <si>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</si>
  <si>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</si>
  <si>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</si>
  <si>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</si>
  <si>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</si>
  <si>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</si>
  <si>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</si>
  <si>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</si>
  <si>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</si>
  <si>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</si>
  <si>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</si>
  <si>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</si>
  <si>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</si>
  <si>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</si>
  <si>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</si>
  <si>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</si>
  <si>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</si>
  <si>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</si>
  <si>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</si>
  <si>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</si>
  <si>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</si>
  <si>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</si>
  <si>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</si>
  <si>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</si>
  <si>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</si>
  <si>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</si>
  <si>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</si>
  <si>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</si>
  <si>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</si>
  <si>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</si>
  <si>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</si>
  <si>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</si>
  <si>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</si>
  <si>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</si>
  <si>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</si>
  <si>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</si>
  <si>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</si>
  <si>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</si>
  <si>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</si>
  <si>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</si>
  <si>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</si>
  <si>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</si>
  <si>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</si>
  <si>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</si>
  <si>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</si>
  <si>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</si>
  <si>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</si>
  <si>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</si>
  <si>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</si>
  <si>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</si>
  <si>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</si>
  <si>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</si>
  <si>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</si>
  <si>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</si>
  <si>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</si>
  <si>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</si>
  <si>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</si>
  <si>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</si>
  <si>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</si>
  <si>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</si>
  <si>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</si>
  <si>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</si>
  <si>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</si>
  <si>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</si>
  <si>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</si>
  <si>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</si>
  <si>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</si>
  <si>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</si>
  <si>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</si>
  <si>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</si>
  <si>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</si>
  <si>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</si>
  <si>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</si>
  <si>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</si>
  <si>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</si>
  <si>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</si>
  <si>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</si>
  <si>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</si>
  <si>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</si>
  <si>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</si>
  <si>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</si>
  <si>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</si>
  <si>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</si>
  <si>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</si>
  <si>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</si>
  <si>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</si>
  <si>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</si>
  <si>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</si>
  <si>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</si>
  <si>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</si>
  <si>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</si>
  <si>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</si>
  <si>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</si>
  <si>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</si>
  <si>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</si>
  <si>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</si>
  <si>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</si>
  <si>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</si>
  <si>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</si>
  <si>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</si>
  <si>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</si>
  <si>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</si>
  <si>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</si>
  <si>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</si>
  <si>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</si>
  <si>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</si>
  <si>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</si>
  <si>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</si>
  <si>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</si>
  <si>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</si>
  <si>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</si>
  <si>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</si>
  <si>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</si>
  <si>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</si>
  <si>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</si>
  <si>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</si>
  <si>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</si>
  <si>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</si>
  <si>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</si>
  <si>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</si>
  <si>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</si>
  <si>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</si>
  <si>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</si>
  <si>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</si>
  <si>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</si>
  <si>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</si>
  <si>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</si>
  <si>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</si>
  <si>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</si>
  <si>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</si>
  <si>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</si>
  <si>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</si>
  <si>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</si>
  <si>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</si>
  <si>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</si>
  <si>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</si>
  <si>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</si>
  <si>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</si>
  <si>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</si>
  <si>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</si>
  <si>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</si>
  <si>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</si>
  <si>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</si>
  <si>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</si>
  <si>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</si>
  <si>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</si>
  <si>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</si>
  <si>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</si>
  <si>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</si>
  <si>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</si>
  <si>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</si>
  <si>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</si>
  <si>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</si>
  <si>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</si>
  <si>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</si>
  <si>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</si>
  <si>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</si>
  <si>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</si>
  <si>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</si>
  <si>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</si>
  <si>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</si>
  <si>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</si>
  <si>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</si>
  <si>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</si>
  <si>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</si>
  <si>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</si>
  <si>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</si>
  <si>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</si>
  <si>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</si>
  <si>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</si>
  <si>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</si>
  <si>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</si>
  <si>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</si>
  <si>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</si>
  <si>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</si>
  <si>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</si>
  <si>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</si>
  <si>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</si>
  <si>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</si>
  <si>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</si>
  <si>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</si>
  <si>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</si>
  <si>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</si>
  <si>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</si>
  <si>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</si>
  <si>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</si>
  <si>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</si>
  <si>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</si>
  <si>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</si>
  <si>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</si>
  <si>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</si>
  <si>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</si>
  <si>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</si>
  <si>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</si>
  <si>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</si>
  <si>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</si>
  <si>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</si>
  <si>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</si>
  <si>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</si>
  <si>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</si>
  <si>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</si>
  <si>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</si>
  <si>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</si>
  <si>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</si>
  <si>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</si>
  <si>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</si>
  <si>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</si>
  <si>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</si>
  <si>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</si>
  <si>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</si>
  <si>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</si>
  <si>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</si>
  <si>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</si>
  <si>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</si>
  <si>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</si>
  <si>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</si>
  <si>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</si>
  <si>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</si>
  <si>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</si>
  <si>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</si>
  <si>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</si>
  <si>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</si>
  <si>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</si>
  <si>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</si>
  <si>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</si>
  <si>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</si>
  <si>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</si>
  <si>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</si>
  <si>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</si>
  <si>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</si>
  <si>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</si>
  <si>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</si>
  <si>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</si>
  <si>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</si>
  <si>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</si>
  <si>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</si>
  <si>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</si>
  <si>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</si>
  <si>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</si>
  <si>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</si>
  <si>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</si>
  <si>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</si>
  <si>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</si>
  <si>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</si>
  <si>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</si>
  <si>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</si>
  <si>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</si>
  <si>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</si>
  <si>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</si>
  <si>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</si>
  <si>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</si>
  <si>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</si>
  <si>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</si>
  <si>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</si>
  <si>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</si>
  <si>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</si>
  <si>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</si>
  <si>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</si>
  <si>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</si>
  <si>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</si>
  <si>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</si>
  <si>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</si>
  <si>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</si>
  <si>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</si>
  <si>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</si>
  <si>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</si>
  <si>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</si>
  <si>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</si>
  <si>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</si>
  <si>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</si>
  <si>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</si>
  <si>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</si>
  <si>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</si>
  <si>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</si>
  <si>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</si>
  <si>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</si>
  <si>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</si>
  <si>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</si>
  <si>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</si>
  <si>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</si>
  <si>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</si>
  <si>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</si>
  <si>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</si>
  <si>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</si>
  <si>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</si>
  <si>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</si>
  <si>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</si>
  <si>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</si>
  <si>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</si>
  <si>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</si>
  <si>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</si>
  <si>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</si>
  <si>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</si>
  <si>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</si>
  <si>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</si>
  <si>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</si>
  <si>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</si>
  <si>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</si>
  <si>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</si>
  <si>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</si>
  <si>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</si>
  <si>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</si>
  <si>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</si>
  <si>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</si>
  <si>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</si>
  <si>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</si>
  <si>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</si>
  <si>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</si>
  <si>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</si>
  <si>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</si>
  <si>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</si>
  <si>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</si>
  <si>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</si>
  <si>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</si>
  <si>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</si>
  <si>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</si>
  <si>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</si>
  <si>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</si>
  <si>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</si>
  <si>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</si>
  <si>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</si>
  <si>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</si>
  <si>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</si>
  <si>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</si>
  <si>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</si>
  <si>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</si>
  <si>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</si>
  <si>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</si>
  <si>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</si>
  <si>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</si>
  <si>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</si>
  <si>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</si>
  <si>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</si>
  <si>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</si>
  <si>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</si>
  <si>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</si>
  <si>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</si>
  <si>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</si>
  <si>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</si>
  <si>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</si>
  <si>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</si>
  <si>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</si>
  <si>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</si>
  <si>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</si>
  <si>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</si>
  <si>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</si>
  <si>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</si>
  <si>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</si>
  <si>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</si>
  <si>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</si>
  <si>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</si>
  <si>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</si>
  <si>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</si>
  <si>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</si>
  <si>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</si>
  <si>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</si>
  <si>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</si>
  <si>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</si>
  <si>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</si>
  <si>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</si>
  <si>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</si>
  <si>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</si>
  <si>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</si>
  <si>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</si>
  <si>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</si>
  <si>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</si>
  <si>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</si>
  <si>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</si>
  <si>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</si>
  <si>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</si>
  <si>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</si>
  <si>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</si>
  <si>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</si>
  <si>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</si>
  <si>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</si>
  <si>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</si>
  <si>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</si>
  <si>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</si>
  <si>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</si>
  <si>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</si>
  <si>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</si>
  <si>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</si>
  <si>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</si>
  <si>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</si>
  <si>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</si>
  <si>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</si>
  <si>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</si>
  <si>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</si>
  <si>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</si>
  <si>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</si>
  <si>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</si>
  <si>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</si>
  <si>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</si>
  <si>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</si>
  <si>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</si>
  <si>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</si>
  <si>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</si>
  <si>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</si>
  <si>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</si>
  <si>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</si>
  <si>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</si>
  <si>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</si>
  <si>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</si>
  <si>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</si>
  <si>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</si>
  <si>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</si>
  <si>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</si>
  <si>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</si>
  <si>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</si>
  <si>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</si>
  <si>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</si>
  <si>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</si>
  <si>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</si>
  <si>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</si>
  <si>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</si>
  <si>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</si>
  <si>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</si>
  <si>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</si>
  <si>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</si>
  <si>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</si>
  <si>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</si>
  <si>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</si>
  <si>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</si>
  <si>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</si>
  <si>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</si>
  <si>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</si>
  <si>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</si>
  <si>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</si>
  <si>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</si>
  <si>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</si>
  <si>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</si>
  <si>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</si>
  <si>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</si>
  <si>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</si>
  <si>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</si>
  <si>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</si>
  <si>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</si>
  <si>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</si>
  <si>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</si>
  <si>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</si>
  <si>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</si>
  <si>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</si>
  <si>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</si>
  <si>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</si>
  <si>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</si>
  <si>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</si>
  <si>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</si>
  <si>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</si>
  <si>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</si>
  <si>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</si>
  <si>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</si>
  <si>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</si>
  <si>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</si>
  <si>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</si>
  <si>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</si>
  <si>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</si>
  <si>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</si>
  <si>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</si>
  <si>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</si>
  <si>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</si>
  <si>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</si>
  <si>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</si>
  <si>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</si>
  <si>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</si>
  <si>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</si>
  <si>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</si>
  <si>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</si>
  <si>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</si>
  <si>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</si>
  <si>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</si>
  <si>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</si>
  <si>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</si>
  <si>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</si>
  <si>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</si>
  <si>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</si>
  <si>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</si>
  <si>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</si>
  <si>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</si>
  <si>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</si>
  <si>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</si>
  <si>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</si>
  <si>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</si>
  <si>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</si>
  <si>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</si>
  <si>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</si>
  <si>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</si>
  <si>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</si>
  <si>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</si>
  <si>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</si>
  <si>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</si>
  <si>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</si>
  <si>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</si>
  <si>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</si>
  <si>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</si>
  <si>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</si>
  <si>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</si>
  <si>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</si>
  <si>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</si>
  <si>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</si>
  <si>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</si>
  <si>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</si>
  <si>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</si>
  <si>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</si>
  <si>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</si>
  <si>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</si>
  <si>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</si>
  <si>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</si>
  <si>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</si>
  <si>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</si>
  <si>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</si>
  <si>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</si>
  <si>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</si>
  <si>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</si>
  <si>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</si>
  <si>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</si>
  <si>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</si>
  <si>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</si>
  <si>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</si>
  <si>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</si>
  <si>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</si>
  <si>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</si>
  <si>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</si>
  <si>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</si>
  <si>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</si>
  <si>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</si>
  <si>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</si>
  <si>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</si>
  <si>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</si>
  <si>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</si>
  <si>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</si>
  <si>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</si>
  <si>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</si>
  <si>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</si>
  <si>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</si>
  <si>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</si>
  <si>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</si>
  <si>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</si>
  <si>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</si>
  <si>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</si>
  <si>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</si>
  <si>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</si>
  <si>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</si>
  <si>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</si>
  <si>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</si>
  <si>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</si>
  <si>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</si>
  <si>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</si>
  <si>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</si>
  <si>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</si>
  <si>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</si>
  <si>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</si>
  <si>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</si>
  <si>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</si>
  <si>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</si>
  <si>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</si>
  <si>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</si>
  <si>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</si>
  <si>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</si>
  <si>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</si>
  <si>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</si>
  <si>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</si>
  <si>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</si>
  <si>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</si>
  <si>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</si>
  <si>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</si>
  <si>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</si>
  <si>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</si>
  <si>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</si>
  <si>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</si>
  <si>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</si>
  <si>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</si>
  <si>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</si>
  <si>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</si>
  <si>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</si>
  <si>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</si>
  <si>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</si>
  <si>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</si>
  <si>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</si>
  <si>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</si>
  <si>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</si>
  <si>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</si>
  <si>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</si>
  <si>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</si>
  <si>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</si>
  <si>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</si>
  <si>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</si>
  <si>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</si>
  <si>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</si>
  <si>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</si>
  <si>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</si>
  <si>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</si>
  <si>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</si>
  <si>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</si>
  <si>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</si>
  <si>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</si>
  <si>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</si>
  <si>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</si>
  <si>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</si>
  <si>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</si>
  <si>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</si>
  <si>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</si>
  <si>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</si>
  <si>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</si>
  <si>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</si>
  <si>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</si>
  <si>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</si>
  <si>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</si>
  <si>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</si>
  <si>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</si>
  <si>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</si>
  <si>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</si>
  <si>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</si>
  <si>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</si>
  <si>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</si>
  <si>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</si>
  <si>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</si>
  <si>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</si>
  <si>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</si>
  <si>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</si>
  <si>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</si>
  <si>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</si>
  <si>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</si>
  <si>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</si>
  <si>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</si>
  <si>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</si>
  <si>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</si>
  <si>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</si>
  <si>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</si>
  <si>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</si>
  <si>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</si>
  <si>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</si>
  <si>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</si>
  <si>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</si>
  <si>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</si>
  <si>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</si>
  <si>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</si>
  <si>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</si>
  <si>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</si>
  <si>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</si>
  <si>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</si>
  <si>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</si>
  <si>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</si>
  <si>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</si>
  <si>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</si>
  <si>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</si>
  <si>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</si>
  <si>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</si>
  <si>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</si>
  <si>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</si>
  <si>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</si>
  <si>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</si>
  <si>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</si>
  <si>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</si>
  <si>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</si>
  <si>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</si>
  <si>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</si>
  <si>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</si>
  <si>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</si>
  <si>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</si>
  <si>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</si>
  <si>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</si>
  <si>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</si>
  <si>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</si>
  <si>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</si>
  <si>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</si>
  <si>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</si>
  <si>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</si>
  <si>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</si>
  <si>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</si>
  <si>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</si>
  <si>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</si>
  <si>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</si>
  <si>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</si>
  <si>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</si>
  <si>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</si>
  <si>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</si>
  <si>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</si>
  <si>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</si>
  <si>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</si>
  <si>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</si>
  <si>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</si>
  <si>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</si>
  <si>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</si>
  <si>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</si>
  <si>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</si>
  <si>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</si>
  <si>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</si>
  <si>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</si>
  <si>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</si>
  <si>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</si>
  <si>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</si>
  <si>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</si>
  <si>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</si>
  <si>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</si>
  <si>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</si>
  <si>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</si>
  <si>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</si>
  <si>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</si>
  <si>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</si>
  <si>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</si>
  <si>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</si>
  <si>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</si>
  <si>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</si>
  <si>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</si>
  <si>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</si>
  <si>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</si>
  <si>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</si>
  <si>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</si>
  <si>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</si>
  <si>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</si>
  <si>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</si>
  <si>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</si>
  <si>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</si>
  <si>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</si>
  <si>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</si>
  <si>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</si>
  <si>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</si>
  <si>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</si>
  <si>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</si>
  <si>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</si>
  <si>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</si>
  <si>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</si>
  <si>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</si>
  <si>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</si>
  <si>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</si>
  <si>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</si>
  <si>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</si>
  <si>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</si>
  <si>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</si>
  <si>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</si>
  <si>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</si>
  <si>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</si>
  <si>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</si>
  <si>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</si>
  <si>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</si>
  <si>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</si>
  <si>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</si>
  <si>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</si>
  <si>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</si>
  <si>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</si>
  <si>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</si>
  <si>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</si>
  <si>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</si>
  <si>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</si>
  <si>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</si>
  <si>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</si>
  <si>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</si>
  <si>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</si>
  <si>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</si>
  <si>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</si>
  <si>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</si>
  <si>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</si>
  <si>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</si>
  <si>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</si>
  <si>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</si>
  <si>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</si>
  <si>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</si>
  <si>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</si>
  <si>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</si>
  <si>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</si>
  <si>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</si>
  <si>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</si>
  <si>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</si>
  <si>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</si>
  <si>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</si>
  <si>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</si>
  <si>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</si>
  <si>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</si>
  <si>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</si>
  <si>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</si>
  <si>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</si>
  <si>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</si>
  <si>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</si>
  <si>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</si>
  <si>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</si>
  <si>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</si>
  <si>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</si>
  <si>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</si>
  <si>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</si>
  <si>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</si>
  <si>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</si>
  <si>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</si>
  <si>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</si>
  <si>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</si>
  <si>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</si>
  <si>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</si>
  <si>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</si>
  <si>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</si>
  <si>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</si>
  <si>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</si>
  <si>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</si>
  <si>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</si>
  <si>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</si>
  <si>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</si>
  <si>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</si>
  <si>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</si>
  <si>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</si>
  <si>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</si>
  <si>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</si>
  <si>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</si>
  <si>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</si>
  <si>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</si>
  <si>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</si>
  <si>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</si>
  <si>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</si>
  <si>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</si>
  <si>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</si>
  <si>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</si>
  <si>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</si>
  <si>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</si>
  <si>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</si>
  <si>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</si>
  <si>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</si>
  <si>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</si>
  <si>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</si>
  <si>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</si>
  <si>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</si>
  <si>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</si>
  <si>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</si>
  <si>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</si>
  <si>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</si>
  <si>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</si>
  <si>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</si>
  <si>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</si>
  <si>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</si>
  <si>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</si>
  <si>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</si>
  <si>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</si>
  <si>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</si>
  <si>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</si>
  <si>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</si>
  <si>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</si>
  <si>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</si>
  <si>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</si>
  <si>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</si>
  <si>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</si>
  <si>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</si>
  <si>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</si>
  <si>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</si>
  <si>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</si>
  <si>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</si>
  <si>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</si>
  <si>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</si>
  <si>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</si>
  <si>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</si>
  <si>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</si>
  <si>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</si>
  <si>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</si>
  <si>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</si>
  <si>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</si>
  <si>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</si>
  <si>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</si>
  <si>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</si>
  <si>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</si>
  <si>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</si>
  <si>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</si>
  <si>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</si>
  <si>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</si>
  <si>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</si>
  <si>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</si>
  <si>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</si>
  <si>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</si>
  <si>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</si>
  <si>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</si>
  <si>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</si>
  <si>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</si>
  <si>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</si>
  <si>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</si>
  <si>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</si>
  <si>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</si>
  <si>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</si>
  <si>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</si>
  <si>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</si>
  <si>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</si>
  <si>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</si>
  <si>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</si>
  <si>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</si>
  <si>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</si>
  <si>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</si>
  <si>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</si>
  <si>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</si>
  <si>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</si>
  <si>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</si>
  <si>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</si>
  <si>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</si>
  <si>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</si>
  <si>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</si>
  <si>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</si>
  <si>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</si>
  <si>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</si>
  <si>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</si>
  <si>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</si>
  <si>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</si>
  <si>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</si>
  <si>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</si>
  <si>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</si>
  <si>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</si>
  <si>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</si>
  <si>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</si>
  <si>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</si>
  <si>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</si>
  <si>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</si>
  <si>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</si>
  <si>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</si>
  <si>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</si>
  <si>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</si>
  <si>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</si>
  <si>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</si>
  <si>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</si>
  <si>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</si>
  <si>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</si>
  <si>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</si>
  <si>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</si>
  <si>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</si>
  <si>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</si>
  <si>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</si>
  <si>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</si>
  <si>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</si>
  <si>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</si>
  <si>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</si>
  <si>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</si>
  <si>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</si>
  <si>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</si>
  <si>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</si>
  <si>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</si>
  <si>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</si>
  <si>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</si>
  <si>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</si>
  <si>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</si>
  <si>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</si>
  <si>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</si>
  <si>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</si>
  <si>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</si>
  <si>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</si>
  <si>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</si>
  <si>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</si>
  <si>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</si>
  <si>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</si>
  <si>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</si>
  <si>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</si>
  <si>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</si>
  <si>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</si>
  <si>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</si>
  <si>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</si>
  <si>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</si>
  <si>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</si>
  <si>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</si>
  <si>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</si>
  <si>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</si>
  <si>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</si>
  <si>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</si>
  <si>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</si>
  <si>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</si>
  <si>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</si>
  <si>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</si>
  <si>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</si>
  <si>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</si>
  <si>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</si>
  <si>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</si>
  <si>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</si>
  <si>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</si>
  <si>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</si>
  <si>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</si>
  <si>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</si>
  <si>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</si>
  <si>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</si>
  <si>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</si>
  <si>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</si>
  <si>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</si>
  <si>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</si>
  <si>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</si>
  <si>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</si>
  <si>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</si>
  <si>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</si>
  <si>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</si>
  <si>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</si>
  <si>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</si>
  <si>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</si>
  <si>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</si>
  <si>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</si>
  <si>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</si>
  <si>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</si>
  <si>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</si>
  <si>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</si>
  <si>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</si>
  <si>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</si>
  <si>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</si>
  <si>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</si>
  <si>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</si>
  <si>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</si>
  <si>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</si>
  <si>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</si>
  <si>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</si>
  <si>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</si>
  <si>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</si>
  <si>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</si>
  <si>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</si>
  <si>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</si>
  <si>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</si>
  <si>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</si>
  <si>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</si>
  <si>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</si>
  <si>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</si>
  <si>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</si>
  <si>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</si>
  <si>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</si>
  <si>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</si>
  <si>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</si>
  <si>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</si>
  <si>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</si>
  <si>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</si>
  <si>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</si>
  <si>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</si>
  <si>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</si>
  <si>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</si>
  <si>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</si>
  <si>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</si>
  <si>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</si>
  <si>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</si>
  <si>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</si>
  <si>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</si>
  <si>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</si>
  <si>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</si>
  <si>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</si>
  <si>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</si>
  <si>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</si>
  <si>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</si>
  <si>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</si>
  <si>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</si>
  <si>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</si>
  <si>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</si>
  <si>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</si>
  <si>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</si>
  <si>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</si>
  <si>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</si>
  <si>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</si>
  <si>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</si>
  <si>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</si>
  <si>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</si>
  <si>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</si>
  <si>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</si>
  <si>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</si>
  <si>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</si>
  <si>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</si>
  <si>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</si>
  <si>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</si>
  <si>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</si>
  <si>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</si>
  <si>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</si>
  <si>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</si>
  <si>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</si>
  <si>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</si>
  <si>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</si>
  <si>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</si>
  <si>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</si>
  <si>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</si>
  <si>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</si>
  <si>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</si>
  <si>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</si>
  <si>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</si>
  <si>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</si>
  <si>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</si>
  <si>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</si>
  <si>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</si>
  <si>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</si>
  <si>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</si>
  <si>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</si>
  <si>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</si>
  <si>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</si>
  <si>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</si>
  <si>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</si>
  <si>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</si>
  <si>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</si>
  <si>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</si>
  <si>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</si>
  <si>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</si>
  <si>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</si>
  <si>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</si>
  <si>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</si>
  <si>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</si>
  <si>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</si>
  <si>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</si>
  <si>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</si>
  <si>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</si>
  <si>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</si>
  <si>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</si>
  <si>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</si>
  <si>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</si>
  <si>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</si>
  <si>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</si>
  <si>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</si>
  <si>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</si>
  <si>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</si>
  <si>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</si>
  <si>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</si>
  <si>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</si>
  <si>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</si>
  <si>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</si>
  <si>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</si>
  <si>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</si>
  <si>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</si>
  <si>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</si>
  <si>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</si>
  <si>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</si>
  <si>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</si>
  <si>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</si>
  <si>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</si>
  <si>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</si>
  <si>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</si>
  <si>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</si>
  <si>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</si>
  <si>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</si>
  <si>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</si>
  <si>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</si>
  <si>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</si>
  <si>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</si>
  <si>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</si>
  <si>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</si>
  <si>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</si>
  <si>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</si>
  <si>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</si>
  <si>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</si>
  <si>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</si>
  <si>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</si>
  <si>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</si>
  <si>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</si>
  <si>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</si>
  <si>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</si>
  <si>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</si>
  <si>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</si>
  <si>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</si>
  <si>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</si>
  <si>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</si>
  <si>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</si>
  <si>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</si>
  <si>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</si>
  <si>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</si>
  <si>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</si>
  <si>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</si>
  <si>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</si>
  <si>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</si>
  <si>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</si>
  <si>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</si>
  <si>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</si>
  <si>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</si>
  <si>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</si>
  <si>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</si>
  <si>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</si>
  <si>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</si>
  <si>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</si>
  <si>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</si>
  <si>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</si>
  <si>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</si>
  <si>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</si>
  <si>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</si>
  <si>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</si>
  <si>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</si>
  <si>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</si>
  <si>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</si>
  <si>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</si>
  <si>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</si>
  <si>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</si>
  <si>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</si>
  <si>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</si>
  <si>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</si>
  <si>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</si>
  <si>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</si>
  <si>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</si>
  <si>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</si>
  <si>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</si>
  <si>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</si>
  <si>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</si>
  <si>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</si>
  <si>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</si>
  <si>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</si>
  <si>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</si>
  <si>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</si>
  <si>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</si>
  <si>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</si>
  <si>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</si>
  <si>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</si>
  <si>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</si>
  <si>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</si>
  <si>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</si>
  <si>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</si>
  <si>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</si>
  <si>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</si>
  <si>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</si>
  <si>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</si>
  <si>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</si>
  <si>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</si>
  <si>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</si>
  <si>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</si>
  <si>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</si>
  <si>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</si>
  <si>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</si>
  <si>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</si>
  <si>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</si>
  <si>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</si>
  <si>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</si>
  <si>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</si>
  <si>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</si>
  <si>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</si>
  <si>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</si>
  <si>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</si>
  <si>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</si>
  <si>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</si>
  <si>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</si>
  <si>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</si>
  <si>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</si>
  <si>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</si>
  <si>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</si>
  <si>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</si>
  <si>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</si>
  <si>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</si>
  <si>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</si>
  <si>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</si>
  <si>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</si>
  <si>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</si>
  <si>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</si>
  <si>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</si>
  <si>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</si>
  <si>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</si>
  <si>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</si>
  <si>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</si>
  <si>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</si>
  <si>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</si>
  <si>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</si>
  <si>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</si>
  <si>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</si>
  <si>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</si>
  <si>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</si>
  <si>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</si>
  <si>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</si>
  <si>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</si>
  <si>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</si>
  <si>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</si>
  <si>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</si>
  <si>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</si>
  <si>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</si>
  <si>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</si>
  <si>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</si>
  <si>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</si>
  <si>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</si>
  <si>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</si>
  <si>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</si>
  <si>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</si>
  <si>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</si>
  <si>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</si>
  <si>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</si>
  <si>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</si>
  <si>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</si>
  <si>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</si>
  <si>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</si>
  <si>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</si>
  <si>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</si>
  <si>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</si>
  <si>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</si>
  <si>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</si>
  <si>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</si>
  <si>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</si>
  <si>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</si>
  <si>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</si>
  <si>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</si>
  <si>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</si>
  <si>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</si>
  <si>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</si>
  <si>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</si>
  <si>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</si>
  <si>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</si>
  <si>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</si>
  <si>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</si>
  <si>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</si>
  <si>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</si>
  <si>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</si>
  <si>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</si>
  <si>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</si>
  <si>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</si>
  <si>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</si>
  <si>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</si>
  <si>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</si>
  <si>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</si>
  <si>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</si>
  <si>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</si>
  <si>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</si>
  <si>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</si>
  <si>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</si>
  <si>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</si>
  <si>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</si>
  <si>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</si>
  <si>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</si>
  <si>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</si>
  <si>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</si>
  <si>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</si>
  <si>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</si>
  <si>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</si>
  <si>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</si>
  <si>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</si>
  <si>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</si>
  <si>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</si>
  <si>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</si>
  <si>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</si>
  <si>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</si>
  <si>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</si>
  <si>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</si>
  <si>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</si>
  <si>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</si>
  <si>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</si>
  <si>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</si>
  <si>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</si>
  <si>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</si>
  <si>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</si>
  <si>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</si>
  <si>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</si>
  <si>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</si>
  <si>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</si>
  <si>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</si>
  <si>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</si>
  <si>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</si>
  <si>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</si>
  <si>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</si>
  <si>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</si>
  <si>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</si>
  <si>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</si>
  <si>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</si>
  <si>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</si>
  <si>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</si>
  <si>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</si>
  <si>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</si>
  <si>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</si>
  <si>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</si>
  <si>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</si>
  <si>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</si>
  <si>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</si>
  <si>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</si>
  <si>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</si>
  <si>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</si>
  <si>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</si>
  <si>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</si>
  <si>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</si>
  <si>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</si>
  <si>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</si>
  <si>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</si>
  <si>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</si>
  <si>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</si>
  <si>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</si>
  <si>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</si>
  <si>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</si>
  <si>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</si>
  <si>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</si>
  <si>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</si>
  <si>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</si>
  <si>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</si>
  <si>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</si>
  <si>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</si>
  <si>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</si>
  <si>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</si>
  <si>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</si>
  <si>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</si>
  <si>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</si>
  <si>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</si>
  <si>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</si>
  <si>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</si>
  <si>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</si>
  <si>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</si>
  <si>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</si>
  <si>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</si>
  <si>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</si>
  <si>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</si>
  <si>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</si>
  <si>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</si>
  <si>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</si>
  <si>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</si>
  <si>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</si>
  <si>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</si>
  <si>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</si>
  <si>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</si>
  <si>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</si>
  <si>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</si>
  <si>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</si>
  <si>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</si>
  <si>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</si>
  <si>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</si>
  <si>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</si>
  <si>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</si>
  <si>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</si>
  <si>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</si>
  <si>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</si>
  <si>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</si>
  <si>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</si>
  <si>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</si>
  <si>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</si>
  <si>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</si>
  <si>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</si>
  <si>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</si>
  <si>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</si>
  <si>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</si>
  <si>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</si>
  <si>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</si>
  <si>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</si>
  <si>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</si>
  <si>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</si>
  <si>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</si>
  <si>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</si>
  <si>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</si>
  <si>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</si>
  <si>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</si>
  <si>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</si>
  <si>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</si>
  <si>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</si>
  <si>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</si>
  <si>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</si>
  <si>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</si>
  <si>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</si>
  <si>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</si>
  <si>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</si>
  <si>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</si>
  <si>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</si>
  <si>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</si>
  <si>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</si>
  <si>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</si>
  <si>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</si>
  <si>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</si>
  <si>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</si>
  <si>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</si>
  <si>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</si>
  <si>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</si>
  <si>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</si>
  <si>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</si>
  <si>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</si>
  <si>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</si>
  <si>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</si>
  <si>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</si>
  <si>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</si>
  <si>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</si>
  <si>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</si>
  <si>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</si>
  <si>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</si>
  <si>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</si>
  <si>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</si>
  <si>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</si>
  <si>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</si>
  <si>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</si>
  <si>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</si>
  <si>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</si>
  <si>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</si>
  <si>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</si>
  <si>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</si>
  <si>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</si>
  <si>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</si>
  <si>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</si>
  <si>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</si>
  <si>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</si>
  <si>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</si>
  <si>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</si>
  <si>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</si>
  <si>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</si>
  <si>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</si>
  <si>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</si>
  <si>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</si>
  <si>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</si>
  <si>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</si>
  <si>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</si>
  <si>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</si>
  <si>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</si>
  <si>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</si>
  <si>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</si>
  <si>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</si>
  <si>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</si>
  <si>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</si>
  <si>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</si>
  <si>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</si>
  <si>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</si>
  <si>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</si>
  <si>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</si>
  <si>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</si>
  <si>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</si>
  <si>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</si>
  <si>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</si>
  <si>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</si>
  <si>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</si>
  <si>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</si>
  <si>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</si>
  <si>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</si>
  <si>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</si>
  <si>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</si>
  <si>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</si>
  <si>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</si>
  <si>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</si>
  <si>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</si>
  <si>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</si>
  <si>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</si>
  <si>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</si>
  <si>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</si>
  <si>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</si>
  <si>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</si>
  <si>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</si>
  <si>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</si>
  <si>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</si>
  <si>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</si>
  <si>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</si>
  <si>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</si>
  <si>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</si>
  <si>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</si>
  <si>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</si>
  <si>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</si>
  <si>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</si>
  <si>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</si>
  <si>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</si>
  <si>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</si>
  <si>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</si>
  <si>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</si>
  <si>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</si>
  <si>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</si>
  <si>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</si>
  <si>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</si>
  <si>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</si>
  <si>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</si>
  <si>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</si>
  <si>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</si>
  <si>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</si>
  <si>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</si>
  <si>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</si>
  <si>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</si>
  <si>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</si>
  <si>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</si>
  <si>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</si>
  <si>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</si>
  <si>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</si>
  <si>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</si>
  <si>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</si>
  <si>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</si>
  <si>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</si>
  <si>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</si>
  <si>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</si>
  <si>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</si>
  <si>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</si>
  <si>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</si>
  <si>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</si>
  <si>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</si>
  <si>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</si>
  <si>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</si>
  <si>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</si>
  <si>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</si>
  <si>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</si>
  <si>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</si>
  <si>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</si>
  <si>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</si>
  <si>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</si>
  <si>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</si>
  <si>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</si>
  <si>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</si>
  <si>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</si>
  <si>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</si>
  <si>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</si>
  <si>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</si>
  <si>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</si>
  <si>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</si>
  <si>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</si>
  <si>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</si>
  <si>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</si>
  <si>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</si>
  <si>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</si>
  <si>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</si>
  <si>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</si>
  <si>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</si>
  <si>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</si>
  <si>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</si>
  <si>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</si>
  <si>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</si>
  <si>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</si>
  <si>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</si>
  <si>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</si>
  <si>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</si>
  <si>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</si>
  <si>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</si>
  <si>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</si>
  <si>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</si>
  <si>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</si>
  <si>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</si>
  <si>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</si>
  <si>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</si>
  <si>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</si>
  <si>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</si>
  <si>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</si>
  <si>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</si>
  <si>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</si>
  <si>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</si>
  <si>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</si>
  <si>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</si>
  <si>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</si>
  <si>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</si>
  <si>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</si>
  <si>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</si>
  <si>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</si>
  <si>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</si>
  <si>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</si>
  <si>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</si>
  <si>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</si>
  <si>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</si>
  <si>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</si>
  <si>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</si>
  <si>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</si>
  <si>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</si>
  <si>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</si>
  <si>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</si>
  <si>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</si>
  <si>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</si>
  <si>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</si>
  <si>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</si>
  <si>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</si>
  <si>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</si>
  <si>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</si>
  <si>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</si>
  <si>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</si>
  <si>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</si>
  <si>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</si>
  <si>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</si>
  <si>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</si>
  <si>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</si>
  <si>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</si>
  <si>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</si>
  <si>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</si>
  <si>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</si>
  <si>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</si>
  <si>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</si>
  <si>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</si>
  <si>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</si>
  <si>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</si>
  <si>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</si>
  <si>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</si>
  <si>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</si>
  <si>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</si>
  <si>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</si>
  <si>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</si>
  <si>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</si>
  <si>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</si>
  <si>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</si>
  <si>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</si>
  <si>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</si>
  <si>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</si>
  <si>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</si>
  <si>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</si>
  <si>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</si>
  <si>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</si>
  <si>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</si>
  <si>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</si>
  <si>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</si>
  <si>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</si>
  <si>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</si>
  <si>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</si>
  <si>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</si>
  <si>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</si>
  <si>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</si>
  <si>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</si>
  <si>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</si>
  <si>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</si>
  <si>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</si>
  <si>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</si>
  <si>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</si>
  <si>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</si>
  <si>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</si>
  <si>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</si>
  <si>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</si>
  <si>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</si>
  <si>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</si>
  <si>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</si>
  <si>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</si>
  <si>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</si>
  <si>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</si>
  <si>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</si>
  <si>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</si>
  <si>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</si>
  <si>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</si>
  <si>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</si>
  <si>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</si>
  <si>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</si>
  <si>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</si>
  <si>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</si>
  <si>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</si>
  <si>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</si>
  <si>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</si>
  <si>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</si>
  <si>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</si>
  <si>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</si>
  <si>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</si>
  <si>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</si>
  <si>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</si>
  <si>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</si>
  <si>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</si>
  <si>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</si>
  <si>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</si>
  <si>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</si>
  <si>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</si>
  <si>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</si>
  <si>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</si>
  <si>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</si>
  <si>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</si>
  <si>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</si>
  <si>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</si>
  <si>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</si>
  <si>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</si>
  <si>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</si>
  <si>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</si>
  <si>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</si>
  <si>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</si>
  <si>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</si>
  <si>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</si>
  <si>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</si>
  <si>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</si>
  <si>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</si>
  <si>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</si>
  <si>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</si>
  <si>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</si>
  <si>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</si>
  <si>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</si>
  <si>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</si>
  <si>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</si>
  <si>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</si>
  <si>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</si>
  <si>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</si>
  <si>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</si>
  <si>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</si>
  <si>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</si>
  <si>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</si>
  <si>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</si>
  <si>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</si>
  <si>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</si>
  <si>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</si>
  <si>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</si>
  <si>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</si>
  <si>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</si>
  <si>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</si>
  <si>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</si>
  <si>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</si>
  <si>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</si>
  <si>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</si>
  <si>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</si>
  <si>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</si>
  <si>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</si>
  <si>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</si>
  <si>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</si>
  <si>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</si>
  <si>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</si>
  <si>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</si>
  <si>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</si>
  <si>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</si>
  <si>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</si>
  <si>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</si>
  <si>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</si>
  <si>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</si>
  <si>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</si>
  <si>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</si>
  <si>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</si>
  <si>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</si>
  <si>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</si>
  <si>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</si>
  <si>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</si>
  <si>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</si>
  <si>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</si>
  <si>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</si>
  <si>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</si>
  <si>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</si>
  <si>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</si>
  <si>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</si>
  <si>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</si>
  <si>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</si>
  <si>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</si>
  <si>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</si>
  <si>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</si>
  <si>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</si>
  <si>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</si>
  <si>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</si>
  <si>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</si>
  <si>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</si>
  <si>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</si>
  <si>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</si>
  <si>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</si>
  <si>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</si>
  <si>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</si>
  <si>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</si>
  <si>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</si>
  <si>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</si>
  <si>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</si>
  <si>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</si>
  <si>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</si>
  <si>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</si>
  <si>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</si>
  <si>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</si>
  <si>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</si>
  <si>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</si>
  <si>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</si>
  <si>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</si>
  <si>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</si>
  <si>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</si>
  <si>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</si>
  <si>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</si>
  <si>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</si>
  <si>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</si>
  <si>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</si>
  <si>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</si>
  <si>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</si>
  <si>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</si>
  <si>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</si>
  <si>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</si>
  <si>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</si>
  <si>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</si>
  <si>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</si>
  <si>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</si>
  <si>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</si>
  <si>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</si>
  <si>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</si>
  <si>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</si>
  <si>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</si>
  <si>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</si>
  <si>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</si>
  <si>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</si>
  <si>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</si>
  <si>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</si>
  <si>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</si>
  <si>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</si>
  <si>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</si>
  <si>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</si>
  <si>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</si>
  <si>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</si>
  <si>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</si>
  <si>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</si>
  <si>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</si>
  <si>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</si>
  <si>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</si>
  <si>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</si>
  <si>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</si>
  <si>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</si>
  <si>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</si>
  <si>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</si>
  <si>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</si>
  <si>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</si>
  <si>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</si>
  <si>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</si>
  <si>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</si>
  <si>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</si>
  <si>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</si>
  <si>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</si>
  <si>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</si>
  <si>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</si>
  <si>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</si>
  <si>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</si>
  <si>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</si>
  <si>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</si>
  <si>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</si>
  <si>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</si>
  <si>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</si>
  <si>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</si>
  <si>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</si>
  <si>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</si>
  <si>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</si>
  <si>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</si>
  <si>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</si>
  <si>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</si>
  <si>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</si>
  <si>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</si>
  <si>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</si>
  <si>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</si>
  <si>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</si>
  <si>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</si>
  <si>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</si>
  <si>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</si>
  <si>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</si>
  <si>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</si>
  <si>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</si>
  <si>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</si>
  <si>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</si>
  <si>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</si>
  <si>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</si>
  <si>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</si>
  <si>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</si>
  <si>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</si>
  <si>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</si>
  <si>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</si>
  <si>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</si>
  <si>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</si>
  <si>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</si>
  <si>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</si>
  <si>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</si>
  <si>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</si>
  <si>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</si>
  <si>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</si>
  <si>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</si>
  <si>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</si>
  <si>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</si>
  <si>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</si>
  <si>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</si>
  <si>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</si>
  <si>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</si>
  <si>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</si>
  <si>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</si>
  <si>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</si>
  <si>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</si>
  <si>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</si>
  <si>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</si>
  <si>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</si>
  <si>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</si>
  <si>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</si>
  <si>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</si>
  <si>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</si>
  <si>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</si>
  <si>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</si>
  <si>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</si>
  <si>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</si>
  <si>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</si>
  <si>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</si>
  <si>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</si>
  <si>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</si>
  <si>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</si>
  <si>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</si>
  <si>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</si>
  <si>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</si>
  <si>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</si>
  <si>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</si>
  <si>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</si>
  <si>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</si>
  <si>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</si>
  <si>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</si>
  <si>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</si>
  <si>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</si>
  <si>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</si>
  <si>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</si>
  <si>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</si>
  <si>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</si>
  <si>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</si>
  <si>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</si>
  <si>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</si>
  <si>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</si>
  <si>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</si>
  <si>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</si>
  <si>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</si>
  <si>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</si>
  <si>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</si>
  <si>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</si>
  <si>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</si>
  <si>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</si>
  <si>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</si>
  <si>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</si>
  <si>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</si>
  <si>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</si>
  <si>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</si>
  <si>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</si>
  <si>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</si>
  <si>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</si>
  <si>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</si>
  <si>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</si>
  <si>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</si>
  <si>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</si>
  <si>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</si>
  <si>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</si>
  <si>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</si>
  <si>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</si>
  <si>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</si>
  <si>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</si>
  <si>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</si>
  <si>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</si>
  <si>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</si>
  <si>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</si>
  <si>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</si>
  <si>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</si>
  <si>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</si>
  <si>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</si>
  <si>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</si>
  <si>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</si>
  <si>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</si>
  <si>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</si>
  <si>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</si>
  <si>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</si>
  <si>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</si>
  <si>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</si>
  <si>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</si>
  <si>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</si>
  <si>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</si>
  <si>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</si>
  <si>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</si>
  <si>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</si>
  <si>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</si>
  <si>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</si>
  <si>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</si>
  <si>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</si>
  <si>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</si>
  <si>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</si>
  <si>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</si>
  <si>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</si>
  <si>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</si>
  <si>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</si>
  <si>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</si>
  <si>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</si>
  <si>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</si>
  <si>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</si>
  <si>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</si>
  <si>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</si>
  <si>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</si>
  <si>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</si>
  <si>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</si>
  <si>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</si>
  <si>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</si>
  <si>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</si>
  <si>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</si>
  <si>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</si>
  <si>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</si>
  <si>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</si>
  <si>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</si>
  <si>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</si>
  <si>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</si>
  <si>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</si>
  <si>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</si>
  <si>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</si>
  <si>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</si>
  <si>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</si>
  <si>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</si>
  <si>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</si>
  <si>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</si>
  <si>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</si>
  <si>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</si>
  <si>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</si>
  <si>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</si>
  <si>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</si>
  <si>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</si>
  <si>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</si>
  <si>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</si>
  <si>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</si>
  <si>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</si>
  <si>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</si>
  <si>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</si>
  <si>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</si>
  <si>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</si>
  <si>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</si>
  <si>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</si>
  <si>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</si>
  <si>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</si>
  <si>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</si>
  <si>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</si>
  <si>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</si>
  <si>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</si>
  <si>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</si>
  <si>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</si>
  <si>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</si>
  <si>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</si>
  <si>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</si>
  <si>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</si>
  <si>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</si>
  <si>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</si>
  <si>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</si>
  <si>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</si>
  <si>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</si>
  <si>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</si>
  <si>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</si>
  <si>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</si>
  <si>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</si>
  <si>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</si>
  <si>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</si>
  <si>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</si>
  <si>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</si>
  <si>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</si>
  <si>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</si>
  <si>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</si>
  <si>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</si>
  <si>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</si>
  <si>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</si>
  <si>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</si>
  <si>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</si>
  <si>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</si>
  <si>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</si>
  <si>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</si>
  <si>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</si>
  <si>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</si>
  <si>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</si>
  <si>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</si>
  <si>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</si>
  <si>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</si>
  <si>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</si>
  <si>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</si>
  <si>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</si>
  <si>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</si>
  <si>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</si>
  <si>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</si>
  <si>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</si>
  <si>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</si>
  <si>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</si>
  <si>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</si>
  <si>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</si>
  <si>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</si>
  <si>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</si>
  <si>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</si>
  <si>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</si>
  <si>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</si>
  <si>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</si>
  <si>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</si>
  <si>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</si>
  <si>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</si>
  <si>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</si>
  <si>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</si>
  <si>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</si>
  <si>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</si>
  <si>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</si>
  <si>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</si>
  <si>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</si>
  <si>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</si>
  <si>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</si>
  <si>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</si>
  <si>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</si>
  <si>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</si>
  <si>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</si>
  <si>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</si>
  <si>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</si>
  <si>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</si>
  <si>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</si>
  <si>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</si>
  <si>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</si>
  <si>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</si>
  <si>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</si>
  <si>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</si>
  <si>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</si>
  <si>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</si>
  <si>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</si>
  <si>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</si>
  <si>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</si>
  <si>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</si>
  <si>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</si>
  <si>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</si>
  <si>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</si>
  <si>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</si>
  <si>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</si>
  <si>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</si>
  <si>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</si>
  <si>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</si>
  <si>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</si>
  <si>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</si>
  <si>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</si>
  <si>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</si>
  <si>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</si>
  <si>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</si>
  <si>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</si>
  <si>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</si>
  <si>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</si>
  <si>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</si>
  <si>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</si>
  <si>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</si>
  <si>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</si>
  <si>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</si>
  <si>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</si>
  <si>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</si>
  <si>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</si>
  <si>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</si>
  <si>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</si>
  <si>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</si>
  <si>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</si>
  <si>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</si>
  <si>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</si>
  <si>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</si>
  <si>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</si>
  <si>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</si>
  <si>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</si>
  <si>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</si>
  <si>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</si>
  <si>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</si>
  <si>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</si>
  <si>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</si>
  <si>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</si>
  <si>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</si>
  <si>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</si>
  <si>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</si>
  <si>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</si>
  <si>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</si>
  <si>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</si>
  <si>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</si>
  <si>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</si>
  <si>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</si>
  <si>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</si>
  <si>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</si>
  <si>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</si>
  <si>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</si>
  <si>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</si>
  <si>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</si>
  <si>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</si>
  <si>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</si>
  <si>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</si>
  <si>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</si>
  <si>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</si>
  <si>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</si>
  <si>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</si>
  <si>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</si>
  <si>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</si>
  <si>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</si>
  <si>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</si>
  <si>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</si>
  <si>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</si>
  <si>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</si>
  <si>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</si>
  <si>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</si>
  <si>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</si>
  <si>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</si>
  <si>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</si>
  <si>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</si>
  <si>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</si>
  <si>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</si>
  <si>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</si>
  <si>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</si>
  <si>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</si>
  <si>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</si>
  <si>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</si>
  <si>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</si>
  <si>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</si>
  <si>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</si>
  <si>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</si>
  <si>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</si>
  <si>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</si>
  <si>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</si>
  <si>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</si>
  <si>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</si>
  <si>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</si>
  <si>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</si>
  <si>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</si>
  <si>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</si>
  <si>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</si>
  <si>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</si>
  <si>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</si>
  <si>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</si>
  <si>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</si>
  <si>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</si>
  <si>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</si>
  <si>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</si>
  <si>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</si>
  <si>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</si>
  <si>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</si>
  <si>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</si>
  <si>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</si>
  <si>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</si>
  <si>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</si>
  <si>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</si>
  <si>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</si>
  <si>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</si>
  <si>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</si>
  <si>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</si>
  <si>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</si>
  <si>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</si>
  <si>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</si>
  <si>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</si>
  <si>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</si>
  <si>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</si>
  <si>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</si>
  <si>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</si>
  <si>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</si>
  <si>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</si>
  <si>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</si>
  <si>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</si>
  <si>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</si>
  <si>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</si>
  <si>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</si>
  <si>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</si>
  <si>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</si>
  <si>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</si>
  <si>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</si>
  <si>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</si>
  <si>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</si>
  <si>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</si>
  <si>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</si>
  <si>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</si>
  <si>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</si>
  <si>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</si>
  <si>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</si>
  <si>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</si>
  <si>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</si>
  <si>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</si>
  <si>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</si>
  <si>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</si>
  <si>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</si>
  <si>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</si>
  <si>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</si>
  <si>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</si>
  <si>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</si>
  <si>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</si>
  <si>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</si>
  <si>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</si>
  <si>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</si>
  <si>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</si>
  <si>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</si>
  <si>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</si>
  <si>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</si>
  <si>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</si>
  <si>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</si>
  <si>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</si>
  <si>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</si>
  <si>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</si>
  <si>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</si>
  <si>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</si>
  <si>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</si>
  <si>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</si>
  <si>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</si>
  <si>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</si>
  <si>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</si>
  <si>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</si>
  <si>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</si>
  <si>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</si>
  <si>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</si>
  <si>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</si>
  <si>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</si>
  <si>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</si>
  <si>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</si>
  <si>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</si>
  <si>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</si>
  <si>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</si>
  <si>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</si>
  <si>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</si>
  <si>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</si>
  <si>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</si>
  <si>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</si>
  <si>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</si>
  <si>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</si>
  <si>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</si>
  <si>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</si>
  <si>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</si>
  <si>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</si>
  <si>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</si>
  <si>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</si>
  <si>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</si>
  <si>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</si>
  <si>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</si>
  <si>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</si>
  <si>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</si>
  <si>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</si>
  <si>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</si>
  <si>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</si>
  <si>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</si>
  <si>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</si>
  <si>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</si>
  <si>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</si>
  <si>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</si>
  <si>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</si>
  <si>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</si>
  <si>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</si>
  <si>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</si>
  <si>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</si>
  <si>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</si>
  <si>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</si>
  <si>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</si>
  <si>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</si>
  <si>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</si>
  <si>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</si>
  <si>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</si>
  <si>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</si>
  <si>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</si>
  <si>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</si>
  <si>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</si>
  <si>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</si>
  <si>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</si>
  <si>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</si>
  <si>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</si>
  <si>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</si>
  <si>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</si>
  <si>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</si>
  <si>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</si>
  <si>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</si>
  <si>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</si>
  <si>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</si>
  <si>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</si>
  <si>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</si>
  <si>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</si>
  <si>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</si>
  <si>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</si>
  <si>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</si>
  <si>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</si>
  <si>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</si>
  <si>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</si>
  <si>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</si>
  <si>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</si>
  <si>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</si>
  <si>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</si>
  <si>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</si>
  <si>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</si>
  <si>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</si>
  <si>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</si>
  <si>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</si>
  <si>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</si>
  <si>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</si>
  <si>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</si>
  <si>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</si>
  <si>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</si>
  <si>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</si>
  <si>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</si>
  <si>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</si>
  <si>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</si>
  <si>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</si>
  <si>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</si>
  <si>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</si>
  <si>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</si>
  <si>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</si>
  <si>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</si>
  <si>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</si>
  <si>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</si>
  <si>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</si>
  <si>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</si>
  <si>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</si>
  <si>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</si>
  <si>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</si>
  <si>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</si>
  <si>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</si>
  <si>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</si>
  <si>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</si>
  <si>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</si>
  <si>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</si>
  <si>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</si>
  <si>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</si>
  <si>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</si>
  <si>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</si>
  <si>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</si>
  <si>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</si>
  <si>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</si>
  <si>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</si>
  <si>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</si>
  <si>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</si>
  <si>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</si>
  <si>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</si>
  <si>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</si>
  <si>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</si>
  <si>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</si>
  <si>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</si>
  <si>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</si>
  <si>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</si>
  <si>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</si>
  <si>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</si>
  <si>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</si>
  <si>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</si>
  <si>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</si>
  <si>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</si>
  <si>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</si>
  <si>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</si>
  <si>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</si>
  <si>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</si>
  <si>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</si>
  <si>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</si>
  <si>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</si>
  <si>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</si>
  <si>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</si>
  <si>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</si>
  <si>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</si>
  <si>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</si>
  <si>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</si>
  <si>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</si>
  <si>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</si>
  <si>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</si>
  <si>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</si>
  <si>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</si>
  <si>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</si>
  <si>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</si>
  <si>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</si>
  <si>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</si>
  <si>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</si>
  <si>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</si>
  <si>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</si>
  <si>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</si>
  <si>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</si>
  <si>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</si>
  <si>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</si>
  <si>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</si>
  <si>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</si>
  <si>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</si>
  <si>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</si>
  <si>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</si>
  <si>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</si>
  <si>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</si>
  <si>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</si>
  <si>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</si>
  <si>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</si>
  <si>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</si>
  <si>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</si>
  <si>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</si>
  <si>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</si>
  <si>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</si>
  <si>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</si>
  <si>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</si>
  <si>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</si>
  <si>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</si>
  <si>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</si>
  <si>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</si>
  <si>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</si>
  <si>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</si>
  <si>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</si>
  <si>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</si>
  <si>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</si>
  <si>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</si>
  <si>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</si>
  <si>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</si>
  <si>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</si>
  <si>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</si>
  <si>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</si>
  <si>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</si>
  <si>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</si>
  <si>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</si>
  <si>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</si>
  <si>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</si>
  <si>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</si>
  <si>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</si>
  <si>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</si>
  <si>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</si>
  <si>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</si>
  <si>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</si>
  <si>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</si>
  <si>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</si>
  <si>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</si>
  <si>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</si>
  <si>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</si>
  <si>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</si>
  <si>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</si>
  <si>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</si>
  <si>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</si>
  <si>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</si>
  <si>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</si>
  <si>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</si>
  <si>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</si>
  <si>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</si>
  <si>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</si>
  <si>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</si>
  <si>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</si>
  <si>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</si>
  <si>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</si>
  <si>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</si>
  <si>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</si>
  <si>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</si>
  <si>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</si>
  <si>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</si>
  <si>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</si>
  <si>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</si>
  <si>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</si>
  <si>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</si>
  <si>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</si>
  <si>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</si>
  <si>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</si>
  <si>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</si>
  <si>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</si>
  <si>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</si>
  <si>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</si>
  <si>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</si>
  <si>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</si>
  <si>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</si>
  <si>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</si>
  <si>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</si>
  <si>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</si>
  <si>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</si>
  <si>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</si>
  <si>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</si>
  <si>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</si>
  <si>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</si>
  <si>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</si>
  <si>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</si>
  <si>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</si>
  <si>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</si>
  <si>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</si>
  <si>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</si>
  <si>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</si>
  <si>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</si>
  <si>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</si>
  <si>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</si>
  <si>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</si>
  <si>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</si>
  <si>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</si>
  <si>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</si>
  <si>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</si>
  <si>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</si>
  <si>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</si>
  <si>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</si>
  <si>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</si>
  <si>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</si>
  <si>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</si>
  <si>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</si>
  <si>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</si>
  <si>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</si>
  <si>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</si>
  <si>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</si>
  <si>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</si>
  <si>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</si>
  <si>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</si>
  <si>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</si>
  <si>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</si>
  <si>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</si>
  <si>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</si>
  <si>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</si>
  <si>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</si>
  <si>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</si>
  <si>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</si>
  <si>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</si>
  <si>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</si>
  <si>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</si>
  <si>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</si>
  <si>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</si>
  <si>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</si>
  <si>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</si>
  <si>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</si>
  <si>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</si>
  <si>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</si>
  <si>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</si>
  <si>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</si>
  <si>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</si>
  <si>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</si>
  <si>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</si>
  <si>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</si>
  <si>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</si>
  <si>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</si>
  <si>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</si>
  <si>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</si>
  <si>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</si>
  <si>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</si>
  <si>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</si>
  <si>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</si>
  <si>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</si>
  <si>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</si>
  <si>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</si>
  <si>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</si>
  <si>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</si>
  <si>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</si>
  <si>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</si>
  <si>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</si>
  <si>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</si>
  <si>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</si>
  <si>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</si>
  <si>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</si>
  <si>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</si>
  <si>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</si>
  <si>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</si>
  <si>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</si>
  <si>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</si>
  <si>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</si>
  <si>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</si>
  <si>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</si>
  <si>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</si>
  <si>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</si>
  <si>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</si>
  <si>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</si>
  <si>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</si>
  <si>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</si>
  <si>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</si>
  <si>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</si>
  <si>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</si>
  <si>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</si>
  <si>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</si>
  <si>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</si>
  <si>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</si>
  <si>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</si>
  <si>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</si>
  <si>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</si>
  <si>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</si>
  <si>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</si>
  <si>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</si>
  <si>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</si>
  <si>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</si>
  <si>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</si>
  <si>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</si>
  <si>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</si>
  <si>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</si>
  <si>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</si>
  <si>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</si>
  <si>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</si>
  <si>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</si>
  <si>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</si>
  <si>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</si>
  <si>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</si>
  <si>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</si>
  <si>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</si>
  <si>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</si>
  <si>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</si>
  <si>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</si>
  <si>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</si>
  <si>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</si>
  <si>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</si>
  <si>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</si>
  <si>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</si>
  <si>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</si>
  <si>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</si>
  <si>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</si>
  <si>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</si>
  <si>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</si>
  <si>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</si>
  <si>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</si>
  <si>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</si>
  <si>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</si>
  <si>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</si>
  <si>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</si>
  <si>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</si>
  <si>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</si>
  <si>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</si>
  <si>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</si>
  <si>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</si>
  <si>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</si>
  <si>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</si>
  <si>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</si>
  <si>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</si>
  <si>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</si>
  <si>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</si>
  <si>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</si>
  <si>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</si>
  <si>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</si>
  <si>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</si>
  <si>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</si>
  <si>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</si>
  <si>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</si>
  <si>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</si>
  <si>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</si>
  <si>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</si>
  <si>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</si>
  <si>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</si>
  <si>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</si>
  <si>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</si>
  <si>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</si>
  <si>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</si>
  <si>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</si>
  <si>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</si>
  <si>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</si>
  <si>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</si>
  <si>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</si>
  <si>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</si>
  <si>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</si>
  <si>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</si>
  <si>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</si>
  <si>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</si>
  <si>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</si>
  <si>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</si>
  <si>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</si>
  <si>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</si>
  <si>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</si>
  <si>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</si>
  <si>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</si>
  <si>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</si>
  <si>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</si>
  <si>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</si>
  <si>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</si>
  <si>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</si>
  <si>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</si>
  <si>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</si>
  <si>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</si>
  <si>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</si>
  <si>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</si>
  <si>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</si>
  <si>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</si>
  <si>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</si>
  <si>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</si>
  <si>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</si>
  <si>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</si>
  <si>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</si>
  <si>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</si>
  <si>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</si>
  <si>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</si>
  <si>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</si>
  <si>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</si>
  <si>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</si>
  <si>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</si>
  <si>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</si>
  <si>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</si>
  <si>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</si>
  <si>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</si>
  <si>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</si>
  <si>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</si>
  <si>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</si>
  <si>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</si>
  <si>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</si>
  <si>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</si>
  <si>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</si>
  <si>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</si>
  <si>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</si>
  <si>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</si>
  <si>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</si>
  <si>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</si>
  <si>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</si>
  <si>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</si>
  <si>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</si>
  <si>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</si>
  <si>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</si>
  <si>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</si>
  <si>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</si>
  <si>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</si>
  <si>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</si>
  <si>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</si>
  <si>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</si>
  <si>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</si>
  <si>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</si>
  <si>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</si>
  <si>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</si>
  <si>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</si>
  <si>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</si>
  <si>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</si>
  <si>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</si>
  <si>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</si>
  <si>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</si>
  <si>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</si>
  <si>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</si>
  <si>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</si>
  <si>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</si>
  <si>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</si>
  <si>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</si>
  <si>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</si>
  <si>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</si>
  <si>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</si>
  <si>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</si>
  <si>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</si>
  <si>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</si>
  <si>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</si>
  <si>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</si>
  <si>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</si>
  <si>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</si>
  <si>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</si>
  <si>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</si>
  <si>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</si>
  <si>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</si>
  <si>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</si>
  <si>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</si>
  <si>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</si>
  <si>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</si>
  <si>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</si>
  <si>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</si>
  <si>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</si>
  <si>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</si>
  <si>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</si>
  <si>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</si>
  <si>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</si>
  <si>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</si>
  <si>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</si>
  <si>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</si>
  <si>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</si>
  <si>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</si>
  <si>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</si>
  <si>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</si>
  <si>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</si>
  <si>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</si>
  <si>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</si>
  <si>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</si>
  <si>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</si>
  <si>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</si>
  <si>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</si>
  <si>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</si>
  <si>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</si>
  <si>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</si>
  <si>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</si>
  <si>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</si>
  <si>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</si>
  <si>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</si>
  <si>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</si>
  <si>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</si>
  <si>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</si>
  <si>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</si>
  <si>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</si>
  <si>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</si>
  <si>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</si>
  <si>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</si>
  <si>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</si>
  <si>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</si>
  <si>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</si>
  <si>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</si>
  <si>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</si>
  <si>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</si>
  <si>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</si>
  <si>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</si>
  <si>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</si>
  <si>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</si>
  <si>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</si>
  <si>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</si>
  <si>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</si>
  <si>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</si>
  <si>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</si>
  <si>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</si>
  <si>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</si>
  <si>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</si>
  <si>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</si>
  <si>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</si>
  <si>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</si>
  <si>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</si>
  <si>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</si>
  <si>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</si>
  <si>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</si>
  <si>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</si>
  <si>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</si>
  <si>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</si>
  <si>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</si>
  <si>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</si>
  <si>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</si>
  <si>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</si>
  <si>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</si>
  <si>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</si>
  <si>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</si>
  <si>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</si>
  <si>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</si>
  <si>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</si>
  <si>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</si>
  <si>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</si>
  <si>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</si>
  <si>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</si>
  <si>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</si>
  <si>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</si>
  <si>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</si>
  <si>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</si>
  <si>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</si>
  <si>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</si>
  <si>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</si>
  <si>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</si>
  <si>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</si>
  <si>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</si>
  <si>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</si>
  <si>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</si>
  <si>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</si>
  <si>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</si>
  <si>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</si>
  <si>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</si>
  <si>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</si>
  <si>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</si>
  <si>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</si>
  <si>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</si>
  <si>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</si>
  <si>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</si>
  <si>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</si>
  <si>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</si>
  <si>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</si>
  <si>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</si>
  <si>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</si>
  <si>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</si>
  <si>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</si>
  <si>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</si>
  <si>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</si>
  <si>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</si>
  <si>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</si>
  <si>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</si>
  <si>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</si>
  <si>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</si>
  <si>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</si>
  <si>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</si>
  <si>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</si>
  <si>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</si>
  <si>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</si>
  <si>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</si>
  <si>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</si>
  <si>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</si>
  <si>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</si>
  <si>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</si>
  <si>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</si>
  <si>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</si>
  <si>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</si>
  <si>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</si>
  <si>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</si>
  <si>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</si>
  <si>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</si>
  <si>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</si>
  <si>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</si>
  <si>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</si>
  <si>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</si>
  <si>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</si>
  <si>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</si>
  <si>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</si>
  <si>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</si>
  <si>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</si>
  <si>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</si>
  <si>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</si>
  <si>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</si>
  <si>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</si>
  <si>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</si>
  <si>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</si>
  <si>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</si>
  <si>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</si>
  <si>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</si>
  <si>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</si>
  <si>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</si>
  <si>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</si>
  <si>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</si>
  <si>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</si>
  <si>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</si>
  <si>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</si>
  <si>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</si>
  <si>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</si>
  <si>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</si>
  <si>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</si>
  <si>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</si>
  <si>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</si>
  <si>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</si>
  <si>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</si>
  <si>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</si>
  <si>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</si>
  <si>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</si>
  <si>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</si>
  <si>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</si>
  <si>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</si>
  <si>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</si>
  <si>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</si>
  <si>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</si>
  <si>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</si>
  <si>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</si>
  <si>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</si>
  <si>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</si>
  <si>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</si>
  <si>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</si>
  <si>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</si>
  <si>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</si>
  <si>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</si>
  <si>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</si>
  <si>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</si>
  <si>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</si>
  <si>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</si>
  <si>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</si>
  <si>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</si>
  <si>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</si>
  <si>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</si>
  <si>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</si>
  <si>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</si>
  <si>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</si>
  <si>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</si>
  <si>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</si>
  <si>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</si>
  <si>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</si>
  <si>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</si>
  <si>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</si>
  <si>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</si>
  <si>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</si>
  <si>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</si>
  <si>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</si>
  <si>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</si>
  <si>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</si>
  <si>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</si>
  <si>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</si>
  <si>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</si>
  <si>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</si>
  <si>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</si>
  <si>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</si>
  <si>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</si>
  <si>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</si>
  <si>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</si>
  <si>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</si>
  <si>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</si>
  <si>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</si>
  <si>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</si>
  <si>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</si>
  <si>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</si>
  <si>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</si>
  <si>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</si>
  <si>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</si>
  <si>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</si>
  <si>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</si>
  <si>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</si>
  <si>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</si>
  <si>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</si>
  <si>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</si>
  <si>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</si>
  <si>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</si>
  <si>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</si>
  <si>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</si>
  <si>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</si>
  <si>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</si>
  <si>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</si>
  <si>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</si>
  <si>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</si>
  <si>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</si>
  <si>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</si>
  <si>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</si>
  <si>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</si>
  <si>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</si>
  <si>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</si>
  <si>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</si>
  <si>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</si>
  <si>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</si>
  <si>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</si>
  <si>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</si>
  <si>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</si>
  <si>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</si>
  <si>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</si>
  <si>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</si>
  <si>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</si>
  <si>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</si>
  <si>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</si>
  <si>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</si>
  <si>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</si>
  <si>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</si>
  <si>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</si>
  <si>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</si>
  <si>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</si>
  <si>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</si>
  <si>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</si>
  <si>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</si>
  <si>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</si>
  <si>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</si>
  <si>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</si>
  <si>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</si>
  <si>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</si>
  <si>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</si>
  <si>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</si>
  <si>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</si>
  <si>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</si>
  <si>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</si>
  <si>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</si>
  <si>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</si>
  <si>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</si>
  <si>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</si>
  <si>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</si>
  <si>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</si>
  <si>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</si>
  <si>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</si>
  <si>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</si>
  <si>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</si>
  <si>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</si>
  <si>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</si>
  <si>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</si>
  <si>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</si>
  <si>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</si>
  <si>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</si>
  <si>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</si>
  <si>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</si>
  <si>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</si>
  <si>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</si>
  <si>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</si>
  <si>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</si>
  <si>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</si>
  <si>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</si>
  <si>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</si>
  <si>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</si>
  <si>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</si>
  <si>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</si>
  <si>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</si>
  <si>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</si>
  <si>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</si>
  <si>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</si>
  <si>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</si>
  <si>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</si>
  <si>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</si>
  <si>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</si>
  <si>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</si>
  <si>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</si>
  <si>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</si>
  <si>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</si>
  <si>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</si>
  <si>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</si>
  <si>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</si>
  <si>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</si>
  <si>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</si>
  <si>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</si>
  <si>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</si>
  <si>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</si>
  <si>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</si>
  <si>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</si>
  <si>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</si>
  <si>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</si>
  <si>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</si>
  <si>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</si>
  <si>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</si>
  <si>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</si>
  <si>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</si>
  <si>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</si>
  <si>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</si>
  <si>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</si>
  <si>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</si>
  <si>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</si>
  <si>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</si>
  <si>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</si>
  <si>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</si>
  <si>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</si>
  <si>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</si>
  <si>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</si>
  <si>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</si>
  <si>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</si>
  <si>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</si>
  <si>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</si>
  <si>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</si>
  <si>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</si>
  <si>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</si>
  <si>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</si>
  <si>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</si>
  <si>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</si>
  <si>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</si>
  <si>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</si>
  <si>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</si>
  <si>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</si>
  <si>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</si>
  <si>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</si>
  <si>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</si>
  <si>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</si>
  <si>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</si>
  <si>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</si>
  <si>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</si>
  <si>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</si>
  <si>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</si>
  <si>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</si>
  <si>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</si>
  <si>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</si>
  <si>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</si>
  <si>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</si>
  <si>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</si>
  <si>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</si>
  <si>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</si>
  <si>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</si>
  <si>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</si>
  <si>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</si>
  <si>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</si>
  <si>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</si>
  <si>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</si>
  <si>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</si>
  <si>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</si>
  <si>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</si>
  <si>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</si>
  <si>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</si>
  <si>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</si>
  <si>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</si>
  <si>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</si>
  <si>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</si>
  <si>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</si>
  <si>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</si>
  <si>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</si>
  <si>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</si>
  <si>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</si>
  <si>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</si>
  <si>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</si>
  <si>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</si>
  <si>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</si>
  <si>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</si>
  <si>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</si>
  <si>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</si>
  <si>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</si>
  <si>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</si>
  <si>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</si>
  <si>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</si>
  <si>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</si>
  <si>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</si>
  <si>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</si>
  <si>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</si>
  <si>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</si>
  <si>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</si>
  <si>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</si>
  <si>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</si>
  <si>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</si>
  <si>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</si>
  <si>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</si>
  <si>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</si>
  <si>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</si>
  <si>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</si>
  <si>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</si>
  <si>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</si>
  <si>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</si>
  <si>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</si>
  <si>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</si>
  <si>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</si>
  <si>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</si>
  <si>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</si>
  <si>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</si>
  <si>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</si>
  <si>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</si>
  <si>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</si>
  <si>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</si>
  <si>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</si>
  <si>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</si>
  <si>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</si>
  <si>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</si>
  <si>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</si>
  <si>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</si>
  <si>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</si>
  <si>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</si>
  <si>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</si>
  <si>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</si>
  <si>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</si>
  <si>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</si>
  <si>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</si>
  <si>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</si>
  <si>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</si>
  <si>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</si>
  <si>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</si>
  <si>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</si>
  <si>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</si>
  <si>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</si>
  <si>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</si>
  <si>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</si>
  <si>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</si>
  <si>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</si>
  <si>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</si>
  <si>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</si>
  <si>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</si>
  <si>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</si>
  <si>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</si>
  <si>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</si>
  <si>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</si>
  <si>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</si>
  <si>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</si>
  <si>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</si>
  <si>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</si>
  <si>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</si>
  <si>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</si>
  <si>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</si>
  <si>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</si>
  <si>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</si>
  <si>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</si>
  <si>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</si>
  <si>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</si>
  <si>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</si>
  <si>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</si>
  <si>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</si>
  <si>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</si>
  <si>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</si>
  <si>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</si>
  <si>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</si>
  <si>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</si>
  <si>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</si>
  <si>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</si>
  <si>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</si>
  <si>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</si>
  <si>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</si>
  <si>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</si>
  <si>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</si>
  <si>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</si>
  <si>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</si>
  <si>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</si>
  <si>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</si>
  <si>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</si>
  <si>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</si>
  <si>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</si>
  <si>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</si>
  <si>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</si>
  <si>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</si>
  <si>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</si>
  <si>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</si>
  <si>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</si>
  <si>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</si>
  <si>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</si>
  <si>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</si>
  <si>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</si>
  <si>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</si>
  <si>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</si>
  <si>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</si>
  <si>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</si>
  <si>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</si>
  <si>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</si>
  <si>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</si>
  <si>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</si>
  <si>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</si>
  <si>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</si>
  <si>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</si>
  <si>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</si>
  <si>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</si>
  <si>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</si>
  <si>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</si>
  <si>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</si>
  <si>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</si>
  <si>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</si>
  <si>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</si>
  <si>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</si>
  <si>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</si>
  <si>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</si>
  <si>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</si>
  <si>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</si>
  <si>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</si>
  <si>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</si>
  <si>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</si>
  <si>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</si>
  <si>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</si>
  <si>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</si>
  <si>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</si>
  <si>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</si>
  <si>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</si>
  <si>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</si>
  <si>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</si>
  <si>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</si>
  <si>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</si>
  <si>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</si>
  <si>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</si>
  <si>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</si>
  <si>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</si>
  <si>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</si>
  <si>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</si>
  <si>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</si>
  <si>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</si>
  <si>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</si>
  <si>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</si>
  <si>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</si>
  <si>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</si>
  <si>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</si>
  <si>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</si>
  <si>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</si>
  <si>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</si>
  <si>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</si>
  <si>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</si>
  <si>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</si>
  <si>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</si>
  <si>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</si>
  <si>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</si>
  <si>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</si>
  <si>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</si>
  <si>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</si>
  <si>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</si>
  <si>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</si>
  <si>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</si>
  <si>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</si>
  <si>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</si>
  <si>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</si>
  <si>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</si>
  <si>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</si>
  <si>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</si>
  <si>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</si>
  <si>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</si>
  <si>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</si>
  <si>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</si>
  <si>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</si>
  <si>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</si>
  <si>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</si>
  <si>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</si>
  <si>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</si>
  <si>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</si>
  <si>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</si>
  <si>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</si>
  <si>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</si>
  <si>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</si>
  <si>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</si>
  <si>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</si>
  <si>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</si>
  <si>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</si>
  <si>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</si>
  <si>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</si>
  <si>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</si>
  <si>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</si>
  <si>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</si>
  <si>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</si>
  <si>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</si>
  <si>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</si>
  <si>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</si>
  <si>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</si>
  <si>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</si>
  <si>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</si>
  <si>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</si>
  <si>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</si>
  <si>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</si>
  <si>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</si>
  <si>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</si>
  <si>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</si>
  <si>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</si>
  <si>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</si>
  <si>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</si>
  <si>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</si>
  <si>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</si>
  <si>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</si>
  <si>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</si>
  <si>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</si>
  <si>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</si>
  <si>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</si>
  <si>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</si>
  <si>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</si>
  <si>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</si>
  <si>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</si>
  <si>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</si>
  <si>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</si>
  <si>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</si>
  <si>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</si>
  <si>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</si>
  <si>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</si>
  <si>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</si>
  <si>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</si>
  <si>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</si>
  <si>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</si>
  <si>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</si>
  <si>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</si>
  <si>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</si>
  <si>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</si>
  <si>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</si>
  <si>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</si>
  <si>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</si>
  <si>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</si>
  <si>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</si>
  <si>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</si>
  <si>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</si>
  <si>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</si>
  <si>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</si>
  <si>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</si>
  <si>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</si>
  <si>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</si>
  <si>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</si>
  <si>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</si>
  <si>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</si>
  <si>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</si>
  <si>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</si>
  <si>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</si>
  <si>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</si>
  <si>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</si>
  <si>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</si>
  <si>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</si>
  <si>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</si>
  <si>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</si>
  <si>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</si>
  <si>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</si>
  <si>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</si>
  <si>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</si>
  <si>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</si>
  <si>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</si>
  <si>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</si>
  <si>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</si>
  <si>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</si>
  <si>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</si>
  <si>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</si>
  <si>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</si>
  <si>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</si>
  <si>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</si>
  <si>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</si>
  <si>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</si>
  <si>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</si>
  <si>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</si>
  <si>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</si>
  <si>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</si>
  <si>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</si>
  <si>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</si>
  <si>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</si>
  <si>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</si>
  <si>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</si>
  <si>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</si>
  <si>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</si>
  <si>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</si>
  <si>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</si>
  <si>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</si>
  <si>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</si>
  <si>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</si>
  <si>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</si>
  <si>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</si>
  <si>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</si>
  <si>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</si>
  <si>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</si>
  <si>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</si>
  <si>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</si>
  <si>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</si>
  <si>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</si>
  <si>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</si>
  <si>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</si>
  <si>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</si>
  <si>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</si>
  <si>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</si>
  <si>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</si>
  <si>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</si>
  <si>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</si>
  <si>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</si>
  <si>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</si>
  <si>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</si>
  <si>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</si>
  <si>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</si>
  <si>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</si>
  <si>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</si>
  <si>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</si>
  <si>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</si>
  <si>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</si>
  <si>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</si>
  <si>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</si>
  <si>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</si>
  <si>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</si>
  <si>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</si>
  <si>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</si>
  <si>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</si>
  <si>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</si>
  <si>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</si>
  <si>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</si>
  <si>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</si>
  <si>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</si>
  <si>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</si>
  <si>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</si>
  <si>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</si>
  <si>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</si>
  <si>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</si>
  <si>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</si>
  <si>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</si>
  <si>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</si>
  <si>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</si>
  <si>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</si>
  <si>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</si>
  <si>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</si>
  <si>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</si>
  <si>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</si>
  <si>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</si>
  <si>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</si>
  <si>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</si>
  <si>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</si>
  <si>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</si>
  <si>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</si>
  <si>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</si>
  <si>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</si>
  <si>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</si>
  <si>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</si>
  <si>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</si>
  <si>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</si>
  <si>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</si>
  <si>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</si>
  <si>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</si>
  <si>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</si>
  <si>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</si>
  <si>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</si>
  <si>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</si>
  <si>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</si>
  <si>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</si>
  <si>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</si>
  <si>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</si>
  <si>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</si>
  <si>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</si>
  <si>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</si>
  <si>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</si>
  <si>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</si>
  <si>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</si>
  <si>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</si>
  <si>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</si>
  <si>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</si>
  <si>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</si>
  <si>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</si>
  <si>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</si>
  <si>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</si>
  <si>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</si>
  <si>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</si>
  <si>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</si>
  <si>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</si>
  <si>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</si>
  <si>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</si>
  <si>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</si>
  <si>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</si>
  <si>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</si>
  <si>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</si>
  <si>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</si>
  <si>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</si>
  <si>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</si>
  <si>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</si>
  <si>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</si>
  <si>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</si>
  <si>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</si>
  <si>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</si>
  <si>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</si>
  <si>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</si>
  <si>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</si>
  <si>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</si>
  <si>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</si>
  <si>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</si>
  <si>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</si>
  <si>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</si>
  <si>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</si>
  <si>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</si>
  <si>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</si>
  <si>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</si>
  <si>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</si>
  <si>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</si>
  <si>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</si>
  <si>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</si>
  <si>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</si>
  <si>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</si>
  <si>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</si>
  <si>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</si>
  <si>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</si>
  <si>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</si>
  <si>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</si>
  <si>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</si>
  <si>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</si>
  <si>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</si>
  <si>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</si>
  <si>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</si>
  <si>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</si>
  <si>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</si>
  <si>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</si>
  <si>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</si>
  <si>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</si>
  <si>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</si>
  <si>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</si>
  <si>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</si>
  <si>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</si>
  <si>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</si>
  <si>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</si>
  <si>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</si>
  <si>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</si>
  <si>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</si>
  <si>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</si>
  <si>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</si>
  <si>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</si>
  <si>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</si>
  <si>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</si>
  <si>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</si>
  <si>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</si>
  <si>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</si>
  <si>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</si>
  <si>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</si>
  <si>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</si>
  <si>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</si>
  <si>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</si>
  <si>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</si>
  <si>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</si>
  <si>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</si>
  <si>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</si>
  <si>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</si>
  <si>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</si>
  <si>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</si>
  <si>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</si>
  <si>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</si>
  <si>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</si>
  <si>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</si>
  <si>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</si>
  <si>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</si>
  <si>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</si>
  <si>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</si>
  <si>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</si>
  <si>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</si>
  <si>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</si>
  <si>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</si>
  <si>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</si>
  <si>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</si>
  <si>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</si>
  <si>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</si>
  <si>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</si>
  <si>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</si>
  <si>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</si>
  <si>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</si>
  <si>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</si>
  <si>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</si>
  <si>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</si>
  <si>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</si>
  <si>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</si>
  <si>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</si>
  <si>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</si>
  <si>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</si>
  <si>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</si>
  <si>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</si>
  <si>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</si>
  <si>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</si>
  <si>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</si>
  <si>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</si>
  <si>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</si>
  <si>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</si>
  <si>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</si>
  <si>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</si>
  <si>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</si>
  <si>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</si>
  <si>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</si>
  <si>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</si>
  <si>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</si>
  <si>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</si>
  <si>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</si>
  <si>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</si>
  <si>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</si>
  <si>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</si>
  <si>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</si>
  <si>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</si>
  <si>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</si>
  <si>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</si>
  <si>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</si>
  <si>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</si>
  <si>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</si>
  <si>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</si>
  <si>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</si>
  <si>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</si>
  <si>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</si>
  <si>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</si>
  <si>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</si>
  <si>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</si>
  <si>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</si>
  <si>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</si>
  <si>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</si>
  <si>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</si>
  <si>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</si>
  <si>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</si>
  <si>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</si>
  <si>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</si>
  <si>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</si>
  <si>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</si>
  <si>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</si>
  <si>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</si>
  <si>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</si>
  <si>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</si>
  <si>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</si>
  <si>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</si>
  <si>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</si>
  <si>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</si>
  <si>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</si>
  <si>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</si>
  <si>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</si>
  <si>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</si>
  <si>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</si>
  <si>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</si>
  <si>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</si>
  <si>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</si>
  <si>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</si>
  <si>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</si>
  <si>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</si>
  <si>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</si>
  <si>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</si>
  <si>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</si>
  <si>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</si>
  <si>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</si>
  <si>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</si>
  <si>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</si>
  <si>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</si>
  <si>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</si>
  <si>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</si>
  <si>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</si>
  <si>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</si>
  <si>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</si>
  <si>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</si>
  <si>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</si>
  <si>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</si>
  <si>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</si>
  <si>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</si>
  <si>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</si>
  <si>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</si>
  <si>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</si>
  <si>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</si>
  <si>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</si>
  <si>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</si>
  <si>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</si>
  <si>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</si>
  <si>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</si>
  <si>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</si>
  <si>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</si>
  <si>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</si>
  <si>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</si>
  <si>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</si>
  <si>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</si>
  <si>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</si>
  <si>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</si>
  <si>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</si>
  <si>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</si>
  <si>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</si>
  <si>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</si>
  <si>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</si>
  <si>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</si>
  <si>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</si>
  <si>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</si>
  <si>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</si>
  <si>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</si>
  <si>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</si>
  <si>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</si>
  <si>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</si>
  <si>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</si>
  <si>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</si>
  <si>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</si>
  <si>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</si>
  <si>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</si>
  <si>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</si>
  <si>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</si>
  <si>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</si>
  <si>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</si>
  <si>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</si>
  <si>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</si>
  <si>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</si>
  <si>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</si>
  <si>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</si>
  <si>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</si>
  <si>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</si>
  <si>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</si>
  <si>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</si>
  <si>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</si>
  <si>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</si>
  <si>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</si>
  <si>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</si>
  <si>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</si>
  <si>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</si>
  <si>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</si>
  <si>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</si>
  <si>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</si>
  <si>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</si>
  <si>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</si>
  <si>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</si>
  <si>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</si>
  <si>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</si>
  <si>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</si>
  <si>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</si>
  <si>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</si>
  <si>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</si>
  <si>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</si>
  <si>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</si>
  <si>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</si>
  <si>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</si>
  <si>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</si>
  <si>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</si>
  <si>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</si>
  <si>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</si>
  <si>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</si>
  <si>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</si>
  <si>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</si>
  <si>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</si>
  <si>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</si>
  <si>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</si>
  <si>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</si>
  <si>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</si>
  <si>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</si>
  <si>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</si>
  <si>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</si>
  <si>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</si>
  <si>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</si>
  <si>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</si>
  <si>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</si>
  <si>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</si>
  <si>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</si>
  <si>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</si>
  <si>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</si>
  <si>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</si>
  <si>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</si>
  <si>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</si>
  <si>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</si>
  <si>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</si>
  <si>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</si>
  <si>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</si>
  <si>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</si>
  <si>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</si>
  <si>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</si>
  <si>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</si>
  <si>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</si>
  <si>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</si>
  <si>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</si>
  <si>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</si>
  <si>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</si>
  <si>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</si>
  <si>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</si>
  <si>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</si>
  <si>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</si>
  <si>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</si>
  <si>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</si>
  <si>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</si>
  <si>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</si>
  <si>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</si>
  <si>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</si>
  <si>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</si>
  <si>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</si>
  <si>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</si>
  <si>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</si>
  <si>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</si>
  <si>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</si>
  <si>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</si>
  <si>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</si>
  <si>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</si>
  <si>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</si>
  <si>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</si>
  <si>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</si>
  <si>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</si>
  <si>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</si>
  <si>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</si>
  <si>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</si>
  <si>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</si>
  <si>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</si>
  <si>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</si>
  <si>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</si>
  <si>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</si>
  <si>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</si>
  <si>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</si>
  <si>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</si>
  <si>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</si>
  <si>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</si>
  <si>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</si>
  <si>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</si>
  <si>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</si>
  <si>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</si>
  <si>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</si>
  <si>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</si>
  <si>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</si>
  <si>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</si>
  <si>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</si>
  <si>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</si>
  <si>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</si>
  <si>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</si>
  <si>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</si>
  <si>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</si>
  <si>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</si>
  <si>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</si>
  <si>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</si>
  <si>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</si>
  <si>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</si>
  <si>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</si>
  <si>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</si>
  <si>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</si>
  <si>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</si>
  <si>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</si>
  <si>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</si>
  <si>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</si>
  <si>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</si>
  <si>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</si>
  <si>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</si>
  <si>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</si>
  <si>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</si>
  <si>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</si>
  <si>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</si>
  <si>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</si>
  <si>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</si>
  <si>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</si>
  <si>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</si>
  <si>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</si>
  <si>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</si>
  <si>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</si>
  <si>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</si>
  <si>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</si>
  <si>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</si>
  <si>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</si>
  <si>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</si>
  <si>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</si>
  <si>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</si>
  <si>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</si>
  <si>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</si>
  <si>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</si>
  <si>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</si>
  <si>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</si>
  <si>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</si>
  <si>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</si>
  <si>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</si>
  <si>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</si>
  <si>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</si>
  <si>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</si>
  <si>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</si>
  <si>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</si>
  <si>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</si>
  <si>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</si>
  <si>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</si>
  <si>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</si>
  <si>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</si>
  <si>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</si>
  <si>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</si>
  <si>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</si>
  <si>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</si>
  <si>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</si>
  <si>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</si>
  <si>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</si>
  <si>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</si>
  <si>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</si>
  <si>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</si>
  <si>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</si>
  <si>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</si>
  <si>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</si>
  <si>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</si>
  <si>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</si>
  <si>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</si>
  <si>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</si>
  <si>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</si>
  <si>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</si>
  <si>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</si>
  <si>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</si>
  <si>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</si>
  <si>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</si>
  <si>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</si>
  <si>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</si>
  <si>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</si>
  <si>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</si>
  <si>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</si>
  <si>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</si>
  <si>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</si>
  <si>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</si>
  <si>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</si>
  <si>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</si>
  <si>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</si>
  <si>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</si>
  <si>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</si>
  <si>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</si>
  <si>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</si>
  <si>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</si>
  <si>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</si>
  <si>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</si>
  <si>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</si>
  <si>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</si>
  <si>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</si>
  <si>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</si>
  <si>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</si>
  <si>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</si>
  <si>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</si>
  <si>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</si>
  <si>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</si>
  <si>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</si>
  <si>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</si>
  <si>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</si>
  <si>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</si>
  <si>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</si>
  <si>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</si>
  <si>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</si>
  <si>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</si>
  <si>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</si>
  <si>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</si>
  <si>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</si>
  <si>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</si>
  <si>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</si>
  <si>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</si>
  <si>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</si>
  <si>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</si>
  <si>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</si>
  <si>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</si>
  <si>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</si>
  <si>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</si>
  <si>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</si>
  <si>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</si>
  <si>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</si>
  <si>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</si>
  <si>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</si>
  <si>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</si>
  <si>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</si>
  <si>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</si>
  <si>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</si>
  <si>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</si>
  <si>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</si>
  <si>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</si>
  <si>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</si>
  <si>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</si>
  <si>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</si>
  <si>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</si>
  <si>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</si>
  <si>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</si>
  <si>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</si>
  <si>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</si>
  <si>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</si>
  <si>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</si>
  <si>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</si>
  <si>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</si>
  <si>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</si>
  <si>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</si>
  <si>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</si>
  <si>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</si>
  <si>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</si>
  <si>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</si>
  <si>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</si>
  <si>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</si>
  <si>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</si>
  <si>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</si>
  <si>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</si>
  <si>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</si>
  <si>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</si>
  <si>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</si>
  <si>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</si>
  <si>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</si>
  <si>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</si>
  <si>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</si>
  <si>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</si>
  <si>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</si>
  <si>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</si>
  <si>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</si>
  <si>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</si>
  <si>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</si>
  <si>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</si>
  <si>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</si>
  <si>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</si>
  <si>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</si>
  <si>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</si>
  <si>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</si>
  <si>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</si>
  <si>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</si>
  <si>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</si>
  <si>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</si>
  <si>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</si>
  <si>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</si>
  <si>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</si>
  <si>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</si>
  <si>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</si>
  <si>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</si>
  <si>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</si>
  <si>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</si>
  <si>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</si>
  <si>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</si>
  <si>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</si>
  <si>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</si>
  <si>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</si>
  <si>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</si>
  <si>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</si>
  <si>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</si>
  <si>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</si>
  <si>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</si>
  <si>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</si>
  <si>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</si>
  <si>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</si>
  <si>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</si>
  <si>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</si>
  <si>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</si>
  <si>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</si>
  <si>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</si>
  <si>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</si>
  <si>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</si>
  <si>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</si>
  <si>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</si>
  <si>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</si>
  <si>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</si>
  <si>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</si>
  <si>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</si>
  <si>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</si>
  <si>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</si>
  <si>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</si>
  <si>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</si>
  <si>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</si>
  <si>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</si>
  <si>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</si>
  <si>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</si>
  <si>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</si>
  <si>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</si>
  <si>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</si>
  <si>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</si>
  <si>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</si>
  <si>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</si>
  <si>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</si>
  <si>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</si>
  <si>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</si>
  <si>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</si>
  <si>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</si>
  <si>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</si>
  <si>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</si>
  <si>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</si>
  <si>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</si>
  <si>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</si>
  <si>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</si>
  <si>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</si>
  <si>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</si>
  <si>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</si>
  <si>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</si>
  <si>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</si>
  <si>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</si>
  <si>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</si>
  <si>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</si>
  <si>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</si>
  <si>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</si>
  <si>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</si>
  <si>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</si>
  <si>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</si>
  <si>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</si>
  <si>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</si>
  <si>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</si>
  <si>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</si>
  <si>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</si>
  <si>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</si>
  <si>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</si>
  <si>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</si>
  <si>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</si>
  <si>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</si>
  <si>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</si>
  <si>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</si>
  <si>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</si>
  <si>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</si>
  <si>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</si>
  <si>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</si>
  <si>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</si>
  <si>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</si>
  <si>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</si>
  <si>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</si>
  <si>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</si>
  <si>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</si>
  <si>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</si>
  <si>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</si>
  <si>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</si>
  <si>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</si>
  <si>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</si>
  <si>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</si>
  <si>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</si>
  <si>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</si>
  <si>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</si>
  <si>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</si>
  <si>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</si>
  <si>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</si>
  <si>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</si>
  <si>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</si>
  <si>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</si>
  <si>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</si>
  <si>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</si>
  <si>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</si>
  <si>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</si>
  <si>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</si>
  <si>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</si>
  <si>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</si>
  <si>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</si>
  <si>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</si>
  <si>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</si>
  <si>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</si>
  <si>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</si>
  <si>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</si>
  <si>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</si>
  <si>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</si>
  <si>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</si>
  <si>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</si>
  <si>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</si>
  <si>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</si>
  <si>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</si>
  <si>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</si>
  <si>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</si>
  <si>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</si>
  <si>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</si>
  <si>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</si>
  <si>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</si>
  <si>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</si>
  <si>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</si>
  <si>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</si>
  <si>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</si>
  <si>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</si>
  <si>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</si>
  <si>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</si>
  <si>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</si>
  <si>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</si>
  <si>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</si>
  <si>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</si>
  <si>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</si>
  <si>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</si>
  <si>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</si>
  <si>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</si>
  <si>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</si>
  <si>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</si>
  <si>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</si>
  <si>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</si>
  <si>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</si>
  <si>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</si>
  <si>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</si>
  <si>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</si>
  <si>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</si>
  <si>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</si>
  <si>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</si>
  <si>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</si>
  <si>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</si>
  <si>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</si>
  <si>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</si>
  <si>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</si>
  <si>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</si>
  <si>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</si>
  <si>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</si>
  <si>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</si>
  <si>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</si>
  <si>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</si>
  <si>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</si>
  <si>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</si>
  <si>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</si>
  <si>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</si>
  <si>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</si>
  <si>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</si>
  <si>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</si>
  <si>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</si>
  <si>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</si>
  <si>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</si>
  <si>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</si>
  <si>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</si>
  <si>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</si>
  <si>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</si>
  <si>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</si>
  <si>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</si>
  <si>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</si>
  <si>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</si>
  <si>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</si>
  <si>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</si>
  <si>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</si>
  <si>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</si>
  <si>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</si>
  <si>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</si>
  <si>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</si>
  <si>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</si>
  <si>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</si>
  <si>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</si>
  <si>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</si>
  <si>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</si>
  <si>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</si>
  <si>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</si>
  <si>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</si>
  <si>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</si>
  <si>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</si>
  <si>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</si>
  <si>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</si>
  <si>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</si>
  <si>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</si>
  <si>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</si>
  <si>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</si>
  <si>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</si>
  <si>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</si>
  <si>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</si>
  <si>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</si>
  <si>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</si>
  <si>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</si>
  <si>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</si>
  <si>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</si>
  <si>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</si>
  <si>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</si>
  <si>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</si>
  <si>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</si>
  <si>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</si>
  <si>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</si>
  <si>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</si>
  <si>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</si>
  <si>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</si>
  <si>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</si>
  <si>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</si>
  <si>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</si>
  <si>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</si>
  <si>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</si>
  <si>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</si>
  <si>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</si>
  <si>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</si>
  <si>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</si>
  <si>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</si>
  <si>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</si>
  <si>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</si>
  <si>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</si>
  <si>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</si>
  <si>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</si>
  <si>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</si>
  <si>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</si>
  <si>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</si>
  <si>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</si>
  <si>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</si>
  <si>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</si>
  <si>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</si>
  <si>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</si>
  <si>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</si>
  <si>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</si>
  <si>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</si>
  <si>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</si>
  <si>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</si>
  <si>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</si>
  <si>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</si>
  <si>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</si>
  <si>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</si>
  <si>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</si>
  <si>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</si>
  <si>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</si>
  <si>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</si>
  <si>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</si>
  <si>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</si>
  <si>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</si>
  <si>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</si>
  <si>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</si>
  <si>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</si>
  <si>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</si>
  <si>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</si>
  <si>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</si>
  <si>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</si>
  <si>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</si>
  <si>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</si>
  <si>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</si>
  <si>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</si>
  <si>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</si>
  <si>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</si>
  <si>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</si>
  <si>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</si>
  <si>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</si>
  <si>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</si>
  <si>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</si>
  <si>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</si>
  <si>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</si>
  <si>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</si>
  <si>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</si>
  <si>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</si>
  <si>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</si>
  <si>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</si>
  <si>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</si>
  <si>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</si>
  <si>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</si>
  <si>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</si>
  <si>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</si>
  <si>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</si>
  <si>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</si>
  <si>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</si>
  <si>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</si>
  <si>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</si>
  <si>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</si>
  <si>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</si>
  <si>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</si>
  <si>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</si>
  <si>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</si>
  <si>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</si>
  <si>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</si>
  <si>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</si>
  <si>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</si>
  <si>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</si>
  <si>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</si>
  <si>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</si>
  <si>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</si>
  <si>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</si>
  <si>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</si>
  <si>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</si>
  <si>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</si>
  <si>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</si>
  <si>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</si>
  <si>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</si>
  <si>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</si>
  <si>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</si>
  <si>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</si>
  <si>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</si>
  <si>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</si>
  <si>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</si>
  <si>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</si>
  <si>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</si>
  <si>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</si>
  <si>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</si>
  <si>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</si>
  <si>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</si>
  <si>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</si>
  <si>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</si>
  <si>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</si>
  <si>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</si>
  <si>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</si>
  <si>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</si>
  <si>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</si>
  <si>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</si>
  <si>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</si>
  <si>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</si>
  <si>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</si>
  <si>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</si>
  <si>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</si>
  <si>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</si>
  <si>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</si>
  <si>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</si>
  <si>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</si>
  <si>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</si>
  <si>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</si>
  <si>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</si>
  <si>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</si>
  <si>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</si>
  <si>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</si>
  <si>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</si>
  <si>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</si>
  <si>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</si>
  <si>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</si>
  <si>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</si>
  <si>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</si>
  <si>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</si>
  <si>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</si>
  <si>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</si>
  <si>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</si>
  <si>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</si>
  <si>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</si>
  <si>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</si>
  <si>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</si>
  <si>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</si>
  <si>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</si>
  <si>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</si>
  <si>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</si>
  <si>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</si>
  <si>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</si>
  <si>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</si>
  <si>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</si>
  <si>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</si>
  <si>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</si>
  <si>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</si>
  <si>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</si>
  <si>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</si>
  <si>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</si>
  <si>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</si>
  <si>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</si>
  <si>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</si>
  <si>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</si>
  <si>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</si>
  <si>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</si>
  <si>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</si>
  <si>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</si>
  <si>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</si>
  <si>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</si>
  <si>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</si>
  <si>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</si>
  <si>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</si>
  <si>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</si>
  <si>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</si>
  <si>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</si>
  <si>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</si>
  <si>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</si>
  <si>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</si>
  <si>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</si>
  <si>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</si>
  <si>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</si>
  <si>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</si>
  <si>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</si>
  <si>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</si>
  <si>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</si>
  <si>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</si>
  <si>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</si>
  <si>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</si>
  <si>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</si>
  <si>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</si>
  <si>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</si>
  <si>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</si>
  <si>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</si>
  <si>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</si>
  <si>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</si>
  <si>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</si>
  <si>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</si>
  <si>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</si>
  <si>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</si>
  <si>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</si>
  <si>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</si>
  <si>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</si>
  <si>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</si>
  <si>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</si>
  <si>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</si>
  <si>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</si>
  <si>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</si>
  <si>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</si>
  <si>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</si>
  <si>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</si>
  <si>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</si>
  <si>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</si>
  <si>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</si>
  <si>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</si>
  <si>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</si>
  <si>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</si>
  <si>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</si>
  <si>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</si>
  <si>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</si>
  <si>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</si>
  <si>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</si>
  <si>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</si>
  <si>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</si>
  <si>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</si>
  <si>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</si>
  <si>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</si>
  <si>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</si>
  <si>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</si>
  <si>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</si>
  <si>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</si>
  <si>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</si>
  <si>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</si>
  <si>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</si>
  <si>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</si>
  <si>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</si>
  <si>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</si>
  <si>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</si>
  <si>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</si>
  <si>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</si>
  <si>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</si>
  <si>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</si>
  <si>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</si>
  <si>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</si>
  <si>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</si>
  <si>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</si>
  <si>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</si>
  <si>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</si>
  <si>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</si>
  <si>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</si>
  <si>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</si>
  <si>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</si>
  <si>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</si>
  <si>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</si>
  <si>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</si>
  <si>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</si>
  <si>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</si>
  <si>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</si>
  <si>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</si>
  <si>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</si>
  <si>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</si>
  <si>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</si>
  <si>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</si>
  <si>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</si>
  <si>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</si>
  <si>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</si>
  <si>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</si>
  <si>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</si>
  <si>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</si>
  <si>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</si>
  <si>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</si>
  <si>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</si>
  <si>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</si>
  <si>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</si>
  <si>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</si>
  <si>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</si>
  <si>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</si>
  <si>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</si>
  <si>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</si>
  <si>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</si>
  <si>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</si>
  <si>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</si>
  <si>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</si>
  <si>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</si>
  <si>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</si>
  <si>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</si>
  <si>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</si>
  <si>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</si>
  <si>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</si>
  <si>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</si>
  <si>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</si>
  <si>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</si>
  <si>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</si>
  <si>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</si>
  <si>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</si>
  <si>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</si>
  <si>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</si>
  <si>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</si>
  <si>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</si>
  <si>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</si>
  <si>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</si>
  <si>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</si>
  <si>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</si>
  <si>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</si>
  <si>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</si>
  <si>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</si>
  <si>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</si>
  <si>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</si>
  <si>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</si>
  <si>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</si>
  <si>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</si>
  <si>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</si>
  <si>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</si>
  <si>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</si>
  <si>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</si>
  <si>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</si>
  <si>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</si>
  <si>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</si>
  <si>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</si>
  <si>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</si>
  <si>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</si>
  <si>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</si>
  <si>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</si>
  <si>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</si>
  <si>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</si>
  <si>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</si>
  <si>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</si>
  <si>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</si>
  <si>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</si>
  <si>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</si>
  <si>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</si>
  <si>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</si>
  <si>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</si>
  <si>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</si>
  <si>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</si>
  <si>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</si>
  <si>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</si>
  <si>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</si>
  <si>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</si>
  <si>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</si>
  <si>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</si>
  <si>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</si>
  <si>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</si>
  <si>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</si>
  <si>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</si>
  <si>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</si>
  <si>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</si>
  <si>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</si>
  <si>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</si>
  <si>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</si>
  <si>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</si>
  <si>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</si>
  <si>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</si>
  <si>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</si>
  <si>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</si>
  <si>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</si>
  <si>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</si>
  <si>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</si>
  <si>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</si>
  <si>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</si>
  <si>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</si>
  <si>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</si>
  <si>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</si>
  <si>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</si>
  <si>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</si>
  <si>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</si>
  <si>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</si>
  <si>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</si>
  <si>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</si>
  <si>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</si>
  <si>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</si>
  <si>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</si>
  <si>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</si>
  <si>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</si>
  <si>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</si>
  <si>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</si>
  <si>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</si>
  <si>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</si>
  <si>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</si>
  <si>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</si>
  <si>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</si>
  <si>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</si>
  <si>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</si>
  <si>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</si>
  <si>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</si>
  <si>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</si>
  <si>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</si>
  <si>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</si>
  <si>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</si>
  <si>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</si>
  <si>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</si>
  <si>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</si>
  <si>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</si>
  <si>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</si>
  <si>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</si>
  <si>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</si>
  <si>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</si>
  <si>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</si>
  <si>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</si>
  <si>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</si>
  <si>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</si>
  <si>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</si>
  <si>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</si>
  <si>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</si>
  <si>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</si>
  <si>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</si>
  <si>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</si>
  <si>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</si>
  <si>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</si>
  <si>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</si>
  <si>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</si>
  <si>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</si>
  <si>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</si>
  <si>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</si>
  <si>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</si>
  <si>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</si>
  <si>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</si>
  <si>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</si>
  <si>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</si>
  <si>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</si>
  <si>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</si>
  <si>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</si>
  <si>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</si>
  <si>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</si>
  <si>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</si>
  <si>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</si>
  <si>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</si>
  <si>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</si>
  <si>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</si>
  <si>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</si>
  <si>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</si>
  <si>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</si>
  <si>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</si>
  <si>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</si>
  <si>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</si>
  <si>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</si>
  <si>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</si>
  <si>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</si>
  <si>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</si>
  <si>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</si>
  <si>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</si>
  <si>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</si>
  <si>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</si>
  <si>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</si>
  <si>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</si>
  <si>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</si>
  <si>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</si>
  <si>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</si>
  <si>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</si>
  <si>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</si>
  <si>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</si>
  <si>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</si>
  <si>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</si>
  <si>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</si>
  <si>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</si>
  <si>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</si>
  <si>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</si>
  <si>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</si>
  <si>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</si>
  <si>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</si>
  <si>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</si>
  <si>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</si>
  <si>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</si>
  <si>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</si>
  <si>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</si>
  <si>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</si>
  <si>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</si>
  <si>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</si>
  <si>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</si>
  <si>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</si>
  <si>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</si>
  <si>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</si>
  <si>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</si>
  <si>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</si>
  <si>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</si>
  <si>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</si>
  <si>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</si>
  <si>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</si>
  <si>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</si>
  <si>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</si>
  <si>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</si>
  <si>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</si>
  <si>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</si>
  <si>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</si>
  <si>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</si>
  <si>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</si>
  <si>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</si>
  <si>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</si>
  <si>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</si>
  <si>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</si>
  <si>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</si>
  <si>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</si>
  <si>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</si>
  <si>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</si>
  <si>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</si>
  <si>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</si>
  <si>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</si>
  <si>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</si>
  <si>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</si>
  <si>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</si>
  <si>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</si>
  <si>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</si>
  <si>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</si>
  <si>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</si>
  <si>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</si>
  <si>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</si>
  <si>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</si>
  <si>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</si>
  <si>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</si>
  <si>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</si>
  <si>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</si>
  <si>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</si>
  <si>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</si>
  <si>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</si>
  <si>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</si>
  <si>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</si>
  <si>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</si>
  <si>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</si>
  <si>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</si>
  <si>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</si>
  <si>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</si>
  <si>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</si>
  <si>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</si>
  <si>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</si>
  <si>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</si>
  <si>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</si>
  <si>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</si>
  <si>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</si>
  <si>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</si>
  <si>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</si>
  <si>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</si>
  <si>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</si>
  <si>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</si>
  <si>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</si>
  <si>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</si>
  <si>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</si>
  <si>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</si>
  <si>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</si>
  <si>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</si>
  <si>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</si>
  <si>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</si>
  <si>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</si>
  <si>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</si>
  <si>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</si>
  <si>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</si>
  <si>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</si>
  <si>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</si>
  <si>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</si>
  <si>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</si>
  <si>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</si>
  <si>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</si>
  <si>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</si>
  <si>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</si>
  <si>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</si>
  <si>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</si>
  <si>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</si>
  <si>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</si>
  <si>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</si>
  <si>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</si>
  <si>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</si>
  <si>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</si>
  <si>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</si>
  <si>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</si>
  <si>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</si>
  <si>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</si>
  <si>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</si>
  <si>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</si>
  <si>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</si>
  <si>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</si>
  <si>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</si>
  <si>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</si>
  <si>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</si>
  <si>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</si>
  <si>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</si>
  <si>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</si>
  <si>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</si>
  <si>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</si>
  <si>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</si>
  <si>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</si>
  <si>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</si>
  <si>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</si>
  <si>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</si>
  <si>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</si>
  <si>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</si>
  <si>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</si>
  <si>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</si>
  <si>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</si>
  <si>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</si>
  <si>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</si>
  <si>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</si>
  <si>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</si>
  <si>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</si>
  <si>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</si>
  <si>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</si>
  <si>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</si>
  <si>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</si>
  <si>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</si>
  <si>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</si>
  <si>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</si>
  <si>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</si>
  <si>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</si>
  <si>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</si>
  <si>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</si>
  <si>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</si>
  <si>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</si>
  <si>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</si>
  <si>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</si>
  <si>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</si>
  <si>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</si>
  <si>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</si>
  <si>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</si>
  <si>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</si>
  <si>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</si>
  <si>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</si>
  <si>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</si>
  <si>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</si>
  <si>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</si>
  <si>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</si>
  <si>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</si>
  <si>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</si>
  <si>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</si>
  <si>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</si>
  <si>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</si>
  <si>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</si>
  <si>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</si>
  <si>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</si>
  <si>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</si>
  <si>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</si>
  <si>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</si>
  <si>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</si>
  <si>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</si>
  <si>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</si>
  <si>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</si>
  <si>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</si>
  <si>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</si>
  <si>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</si>
  <si>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</si>
  <si>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</si>
  <si>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</si>
  <si>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</si>
  <si>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</si>
  <si>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</si>
  <si>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</si>
  <si>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</si>
  <si>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</si>
  <si>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</si>
  <si>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</si>
  <si>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</si>
  <si>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</si>
  <si>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</si>
  <si>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</si>
  <si>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</si>
  <si>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</si>
  <si>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</si>
  <si>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</si>
  <si>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</si>
  <si>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</si>
  <si>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</si>
  <si>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</si>
  <si>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</si>
  <si>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</si>
  <si>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</si>
  <si>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</si>
  <si>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</si>
  <si>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</si>
  <si>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</si>
  <si>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</si>
  <si>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</si>
  <si>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</si>
  <si>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</si>
  <si>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</si>
  <si>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</si>
  <si>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</si>
  <si>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</si>
  <si>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</si>
  <si>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</si>
  <si>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</si>
  <si>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</si>
  <si>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</si>
  <si>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</si>
  <si>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</si>
  <si>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</si>
  <si>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</si>
  <si>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</si>
  <si>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</si>
  <si>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</si>
  <si>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</si>
  <si>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</si>
  <si>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</si>
  <si>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</si>
  <si>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</si>
  <si>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</si>
  <si>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</si>
  <si>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</si>
  <si>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</si>
  <si>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</si>
  <si>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</si>
  <si>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</si>
  <si>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</si>
  <si>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</si>
  <si>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</si>
  <si>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</si>
  <si>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</si>
  <si>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</si>
  <si>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</si>
  <si>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</si>
  <si>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</si>
  <si>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</si>
  <si>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</si>
  <si>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</si>
  <si>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</si>
  <si>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</si>
  <si>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</si>
  <si>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</si>
  <si>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</si>
  <si>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</si>
  <si>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</si>
  <si>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</si>
  <si>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</si>
  <si>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</si>
  <si>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</si>
  <si>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</si>
  <si>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</si>
  <si>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</si>
  <si>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</si>
  <si>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</si>
  <si>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</si>
  <si>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</si>
  <si>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</si>
  <si>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</si>
  <si>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</si>
  <si>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</si>
  <si>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</si>
  <si>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</si>
  <si>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</si>
  <si>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</si>
  <si>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</si>
  <si>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</si>
  <si>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</si>
  <si>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</si>
  <si>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</si>
  <si>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</si>
  <si>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</si>
  <si>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</si>
  <si>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</si>
  <si>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</si>
  <si>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</si>
  <si>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</si>
  <si>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</si>
  <si>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</si>
  <si>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</si>
  <si>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</si>
  <si>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</si>
  <si>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</si>
  <si>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</si>
  <si>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</si>
  <si>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</si>
  <si>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</si>
  <si>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</si>
  <si>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</si>
  <si>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</si>
  <si>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</si>
  <si>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</si>
  <si>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</si>
  <si>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</si>
  <si>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</si>
  <si>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</si>
  <si>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</si>
  <si>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</si>
  <si>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</si>
  <si>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</si>
  <si>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</si>
  <si>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</si>
  <si>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</si>
  <si>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</si>
  <si>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</si>
  <si>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</si>
  <si>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</si>
  <si>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</si>
  <si>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</si>
  <si>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</si>
  <si>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</si>
  <si>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</si>
  <si>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</si>
  <si>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</si>
  <si>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</si>
  <si>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</si>
  <si>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</si>
  <si>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</si>
  <si>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</si>
  <si>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</si>
  <si>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</si>
  <si>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</si>
  <si>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</si>
  <si>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</si>
  <si>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</si>
  <si>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</si>
  <si>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</si>
  <si>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</si>
  <si>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</si>
  <si>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</si>
  <si>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</si>
  <si>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</si>
  <si>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</si>
  <si>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</si>
  <si>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</si>
  <si>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</si>
  <si>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</si>
  <si>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</si>
  <si>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</si>
  <si>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</si>
  <si>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</si>
  <si>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</si>
  <si>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</si>
  <si>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</si>
  <si>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</si>
  <si>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</si>
  <si>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</si>
  <si>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</si>
  <si>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</si>
  <si>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</si>
  <si>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</si>
  <si>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</si>
  <si>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</si>
  <si>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</si>
  <si>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</si>
  <si>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</si>
  <si>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</si>
  <si>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</si>
  <si>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</si>
  <si>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</si>
  <si>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</si>
  <si>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</si>
  <si>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</si>
  <si>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</si>
  <si>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</si>
  <si>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</si>
  <si>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</si>
  <si>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</si>
  <si>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</si>
  <si>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</si>
  <si>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</si>
  <si>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</si>
  <si>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</si>
  <si>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</si>
  <si>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</si>
  <si>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</si>
  <si>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</si>
  <si>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</si>
  <si>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</si>
  <si>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</si>
  <si>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</si>
  <si>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</si>
  <si>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</si>
  <si>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</si>
  <si>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</si>
  <si>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</si>
  <si>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</si>
  <si>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</si>
  <si>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</si>
  <si>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</si>
  <si>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</si>
  <si>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</si>
  <si>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</si>
  <si>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</si>
  <si>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</si>
  <si>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</si>
  <si>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</si>
  <si>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</si>
  <si>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</si>
  <si>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</si>
  <si>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</si>
  <si>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</si>
  <si>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</si>
  <si>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</si>
  <si>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</si>
  <si>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</si>
  <si>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</si>
  <si>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</si>
  <si>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</si>
  <si>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</si>
  <si>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</si>
  <si>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</si>
  <si>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</si>
  <si>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</si>
  <si>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</si>
  <si>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</si>
  <si>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</si>
  <si>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</si>
  <si>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</si>
  <si>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</si>
  <si>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</si>
  <si>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</si>
  <si>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</si>
  <si>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</si>
  <si>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</si>
  <si>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</si>
  <si>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</si>
  <si>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</si>
  <si>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</si>
  <si>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</si>
  <si>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</si>
  <si>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</si>
  <si>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</si>
  <si>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</si>
  <si>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</si>
  <si>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</si>
  <si>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</si>
  <si>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</si>
  <si>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</si>
  <si>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</si>
  <si>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</si>
  <si>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</si>
  <si>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</si>
  <si>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</si>
  <si>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</si>
  <si>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</si>
  <si>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</si>
  <si>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</si>
  <si>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</si>
  <si>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</si>
  <si>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</si>
  <si>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</si>
  <si>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</si>
  <si>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</si>
  <si>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</si>
  <si>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</si>
  <si>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</si>
  <si>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</si>
  <si>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</si>
  <si>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</si>
  <si>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</si>
  <si>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</si>
  <si>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</si>
  <si>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</si>
  <si>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</si>
  <si>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</si>
  <si>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</si>
  <si>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</si>
  <si>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</si>
  <si>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</si>
  <si>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</si>
  <si>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</si>
  <si>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</si>
  <si>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</si>
  <si>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</si>
  <si>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</si>
  <si>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</si>
  <si>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</si>
  <si>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</si>
  <si>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</si>
  <si>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</si>
  <si>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</si>
  <si>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</si>
  <si>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</si>
  <si>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</si>
  <si>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</si>
  <si>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</si>
  <si>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</si>
  <si>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</si>
  <si>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</si>
  <si>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</si>
  <si>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</si>
  <si>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</si>
  <si>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</si>
  <si>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</si>
  <si>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</si>
  <si>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</si>
  <si>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</si>
  <si>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</si>
  <si>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</si>
  <si>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</si>
  <si>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</si>
  <si>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</si>
  <si>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</si>
  <si>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</si>
  <si>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</si>
  <si>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</si>
  <si>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</si>
  <si>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</si>
  <si>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</si>
  <si>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</si>
  <si>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</si>
  <si>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</si>
  <si>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</si>
  <si>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</si>
  <si>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</si>
  <si>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</si>
  <si>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</si>
  <si>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</si>
  <si>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</si>
  <si>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</si>
  <si>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</si>
  <si>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</si>
  <si>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</si>
  <si>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</si>
  <si>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</si>
  <si>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</si>
  <si>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</si>
  <si>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</si>
  <si>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</si>
  <si>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</si>
  <si>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</si>
  <si>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</si>
  <si>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</si>
  <si>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</si>
  <si>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</si>
  <si>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</si>
  <si>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</si>
  <si>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</si>
  <si>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</si>
  <si>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</si>
  <si>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</si>
  <si>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</si>
  <si>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</si>
  <si>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</si>
  <si>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</si>
  <si>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</si>
  <si>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</si>
  <si>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</si>
  <si>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</si>
  <si>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</si>
  <si>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</si>
  <si>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</si>
  <si>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</si>
  <si>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</si>
  <si>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</si>
  <si>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</si>
  <si>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</si>
  <si>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</si>
  <si>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</si>
  <si>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</si>
  <si>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</si>
  <si>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</si>
  <si>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</si>
  <si>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</si>
  <si>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</si>
  <si>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</si>
  <si>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</si>
  <si>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</si>
  <si>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</si>
  <si>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</si>
  <si>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</si>
  <si>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</si>
  <si>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</si>
  <si>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</si>
  <si>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</si>
  <si>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</si>
  <si>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</si>
  <si>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</si>
  <si>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</si>
  <si>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</si>
  <si>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</si>
  <si>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</si>
  <si>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</si>
  <si>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</si>
  <si>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</si>
  <si>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</si>
  <si>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</si>
  <si>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</si>
  <si>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</si>
  <si>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</si>
  <si>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</si>
  <si>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</si>
  <si>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</si>
  <si>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</si>
  <si>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</si>
  <si>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</si>
  <si>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</si>
  <si>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</si>
  <si>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</si>
  <si>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</si>
  <si>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</si>
  <si>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</si>
  <si>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</si>
  <si>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</si>
  <si>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</si>
  <si>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</si>
  <si>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</si>
  <si>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</si>
  <si>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</si>
  <si>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</si>
  <si>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</si>
  <si>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</si>
  <si>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</si>
  <si>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</si>
  <si>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</si>
  <si>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</si>
  <si>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</si>
  <si>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</si>
  <si>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</si>
  <si>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</si>
  <si>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</si>
  <si>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</si>
  <si>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</si>
  <si>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</si>
  <si>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</si>
  <si>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</si>
  <si>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</si>
  <si>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</si>
  <si>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</si>
  <si>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</si>
  <si>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</si>
  <si>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</si>
  <si>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</si>
  <si>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</si>
  <si>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</si>
  <si>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</si>
  <si>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</si>
  <si>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</si>
  <si>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</si>
  <si>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</si>
  <si>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</si>
  <si>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</si>
  <si>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</si>
  <si>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</si>
  <si>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</si>
  <si>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</si>
  <si>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</si>
  <si>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</si>
  <si>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</si>
  <si>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</si>
  <si>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</si>
  <si>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</si>
  <si>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</si>
  <si>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</si>
  <si>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</si>
  <si>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</si>
  <si>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</si>
  <si>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</si>
  <si>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</si>
  <si>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</si>
  <si>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</si>
  <si>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</si>
  <si>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</si>
  <si>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</si>
  <si>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</si>
  <si>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</si>
  <si>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</si>
  <si>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</si>
  <si>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</si>
  <si>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</si>
  <si>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</si>
  <si>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</si>
  <si>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</si>
  <si>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</si>
  <si>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</si>
  <si>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</si>
  <si>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</si>
  <si>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</si>
  <si>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</si>
  <si>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</si>
  <si>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</si>
  <si>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</si>
  <si>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</si>
  <si>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</si>
  <si>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</si>
  <si>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</si>
  <si>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</si>
  <si>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</si>
  <si>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</si>
  <si>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</si>
  <si>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</si>
  <si>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</si>
  <si>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</si>
  <si>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</si>
  <si>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</si>
  <si>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</si>
  <si>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</si>
  <si>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</si>
  <si>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</si>
  <si>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</si>
  <si>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</si>
  <si>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</si>
  <si>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</si>
  <si>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</si>
  <si>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</si>
  <si>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</si>
  <si>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</si>
  <si>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</si>
  <si>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</si>
  <si>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</si>
  <si>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</si>
  <si>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</si>
  <si>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</si>
  <si>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</si>
  <si>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</si>
  <si>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</si>
  <si>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</si>
  <si>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</si>
  <si>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</si>
  <si>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</si>
  <si>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</si>
  <si>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</si>
  <si>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</si>
  <si>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</si>
  <si>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</si>
  <si>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</si>
  <si>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</si>
  <si>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</si>
  <si>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</si>
  <si>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</si>
  <si>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</si>
  <si>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</si>
  <si>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</si>
  <si>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</si>
  <si>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</si>
  <si>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</si>
  <si>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</si>
  <si>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</si>
  <si>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</si>
  <si>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</si>
  <si>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</si>
  <si>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</si>
  <si>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</si>
  <si>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</si>
  <si>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</si>
  <si>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</si>
  <si>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</si>
  <si>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</si>
  <si>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</si>
  <si>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</si>
  <si>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</si>
  <si>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</si>
  <si>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</si>
  <si>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</si>
  <si>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</si>
  <si>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</si>
  <si>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</si>
  <si>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</si>
  <si>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</si>
  <si>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</si>
  <si>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</si>
  <si>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</si>
  <si>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</si>
  <si>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</si>
  <si>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</si>
  <si>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</si>
  <si>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</si>
  <si>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</si>
  <si>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</si>
  <si>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</si>
  <si>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</si>
  <si>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</si>
  <si>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</si>
  <si>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</si>
  <si>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</si>
  <si>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</si>
  <si>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</si>
  <si>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</si>
  <si>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</si>
  <si>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</si>
  <si>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</si>
  <si>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</si>
  <si>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</si>
  <si>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</si>
  <si>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</si>
  <si>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</si>
  <si>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</si>
  <si>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</si>
  <si>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</si>
  <si>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</si>
  <si>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</si>
  <si>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</si>
  <si>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</si>
  <si>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</si>
  <si>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</si>
  <si>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</si>
  <si>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</si>
  <si>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</si>
  <si>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</si>
  <si>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</si>
  <si>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</si>
  <si>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</si>
  <si>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</si>
  <si>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</si>
  <si>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</si>
  <si>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</si>
  <si>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</si>
  <si>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</si>
  <si>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</si>
  <si>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</si>
  <si>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</si>
  <si>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</si>
  <si>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</si>
  <si>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</si>
  <si>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</si>
  <si>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</si>
  <si>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</si>
  <si>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</si>
  <si>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</si>
  <si>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</si>
  <si>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</si>
  <si>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</si>
  <si>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</si>
  <si>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</si>
  <si>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</si>
  <si>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</si>
  <si>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</si>
  <si>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</si>
  <si>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</si>
  <si>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</si>
  <si>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</si>
  <si>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</si>
  <si>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</si>
  <si>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</si>
  <si>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</si>
  <si>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</si>
  <si>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</si>
  <si>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</si>
  <si>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</si>
  <si>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</si>
  <si>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</si>
  <si>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</si>
  <si>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</si>
  <si>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</si>
  <si>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</si>
  <si>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</si>
  <si>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</si>
  <si>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</si>
  <si>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</si>
  <si>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</si>
  <si>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</si>
  <si>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</si>
  <si>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</si>
  <si>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</si>
  <si>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</si>
  <si>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</si>
  <si>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</si>
  <si>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</si>
  <si>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</si>
  <si>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</si>
  <si>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</si>
  <si>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</si>
  <si>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</si>
  <si>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</si>
  <si>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</si>
  <si>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</si>
  <si>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</si>
  <si>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</si>
  <si>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</si>
  <si>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</si>
  <si>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</si>
  <si>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</si>
  <si>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</si>
  <si>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</si>
  <si>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</si>
  <si>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</si>
  <si>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</si>
  <si>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</si>
  <si>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</si>
  <si>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</si>
  <si>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</si>
  <si>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</si>
  <si>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</si>
  <si>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</si>
  <si>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</si>
  <si>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</si>
  <si>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</si>
  <si>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</si>
  <si>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</si>
  <si>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</si>
  <si>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</si>
  <si>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</si>
  <si>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</si>
  <si>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</si>
  <si>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</si>
  <si>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</si>
  <si>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</si>
  <si>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</si>
  <si>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</si>
  <si>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</si>
  <si>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</si>
  <si>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</si>
  <si>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</si>
  <si>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</si>
  <si>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</si>
  <si>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</si>
  <si>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</si>
  <si>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</si>
  <si>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</si>
  <si>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</si>
  <si>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</si>
  <si>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</si>
  <si>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</si>
  <si>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</si>
  <si>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</si>
  <si>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</si>
  <si>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</si>
  <si>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</si>
  <si>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</si>
  <si>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</si>
  <si>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</si>
  <si>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</si>
  <si>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</si>
  <si>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</si>
  <si>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</si>
  <si>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</si>
  <si>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</si>
  <si>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</si>
  <si>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</si>
  <si>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</si>
  <si>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</si>
  <si>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</si>
  <si>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</si>
  <si>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</si>
  <si>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</si>
  <si>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</si>
  <si>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</si>
  <si>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</si>
  <si>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</si>
  <si>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</si>
  <si>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</si>
  <si>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</si>
  <si>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</si>
  <si>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</si>
  <si>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</si>
  <si>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</si>
  <si>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</si>
  <si>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</si>
  <si>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</si>
  <si>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</si>
  <si>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</si>
  <si>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</si>
  <si>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</si>
  <si>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</si>
  <si>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</si>
  <si>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</si>
  <si>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</si>
  <si>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</si>
  <si>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</si>
  <si>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</si>
  <si>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</si>
  <si>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</si>
  <si>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</si>
  <si>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</si>
  <si>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</si>
  <si>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</si>
  <si>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</si>
  <si>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</si>
  <si>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</si>
  <si>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</si>
  <si>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</si>
  <si>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</si>
  <si>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</si>
  <si>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</si>
  <si>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</si>
  <si>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</si>
  <si>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</si>
  <si>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</si>
  <si>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</si>
  <si>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</si>
  <si>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</si>
  <si>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</si>
  <si>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</si>
  <si>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</si>
  <si>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</si>
  <si>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</si>
  <si>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</si>
  <si>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</si>
  <si>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</si>
  <si>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</si>
  <si>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</si>
  <si>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</si>
  <si>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</si>
  <si>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</si>
  <si>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</si>
  <si>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</si>
  <si>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</si>
  <si>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</si>
  <si>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</si>
  <si>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</si>
  <si>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</si>
  <si>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</si>
  <si>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</si>
  <si>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</si>
  <si>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</si>
  <si>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</si>
  <si>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</si>
  <si>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</si>
  <si>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</si>
  <si>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</si>
  <si>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</si>
  <si>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</si>
  <si>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</si>
  <si>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</si>
  <si>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</si>
  <si>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</si>
  <si>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</si>
  <si>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</si>
  <si>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</si>
  <si>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</si>
  <si>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</si>
  <si>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</si>
  <si>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</si>
  <si>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</si>
  <si>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</si>
  <si>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</si>
  <si>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</si>
  <si>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</si>
  <si>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</si>
  <si>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</si>
  <si>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</si>
  <si>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</si>
  <si>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</si>
  <si>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</si>
  <si>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</si>
  <si>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</si>
  <si>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</si>
  <si>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</si>
  <si>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</si>
  <si>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</si>
  <si>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</si>
  <si>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</si>
  <si>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</si>
  <si>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</si>
  <si>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</si>
  <si>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</si>
  <si>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</si>
  <si>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</si>
  <si>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</si>
  <si>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</si>
  <si>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</si>
  <si>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</si>
  <si>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</si>
  <si>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</si>
  <si>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</si>
  <si>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</si>
  <si>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</si>
  <si>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</si>
  <si>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</si>
  <si>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</si>
  <si>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</si>
  <si>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</si>
  <si>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</si>
  <si>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</si>
  <si>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</si>
  <si>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</si>
  <si>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</si>
  <si>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</si>
  <si>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</si>
  <si>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</si>
  <si>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</si>
  <si>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</si>
  <si>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</si>
  <si>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</si>
  <si>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</si>
  <si>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</si>
  <si>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</si>
  <si>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</si>
  <si>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</si>
  <si>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</si>
  <si>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</si>
  <si>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</si>
  <si>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</si>
  <si>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</si>
  <si>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</si>
  <si>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</si>
  <si>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</si>
  <si>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</si>
  <si>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</si>
  <si>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</si>
  <si>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</si>
  <si>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</si>
  <si>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</si>
  <si>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</si>
  <si>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</si>
  <si>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</si>
  <si>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</si>
  <si>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</si>
  <si>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</si>
  <si>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</si>
  <si>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</si>
  <si>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</si>
  <si>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</si>
  <si>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</si>
  <si>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</si>
  <si>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</si>
  <si>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</si>
  <si>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</si>
  <si>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</si>
  <si>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</si>
  <si>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</si>
  <si>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</si>
  <si>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</si>
  <si>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</si>
  <si>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</si>
  <si>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</si>
  <si>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</si>
  <si>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</si>
  <si>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</si>
  <si>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</si>
  <si>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</si>
  <si>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</si>
  <si>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</si>
  <si>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</si>
  <si>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</si>
  <si>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</si>
  <si>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</si>
  <si>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</si>
  <si>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</si>
  <si>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</si>
  <si>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</si>
  <si>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</si>
  <si>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</si>
  <si>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</si>
  <si>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</si>
  <si>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</si>
  <si>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</si>
  <si>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</si>
  <si>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</si>
  <si>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</si>
  <si>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</si>
  <si>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</si>
  <si>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</si>
  <si>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</si>
  <si>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</si>
  <si>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</si>
  <si>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</si>
  <si>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</si>
  <si>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</si>
  <si>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</si>
  <si>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</si>
  <si>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</si>
  <si>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</si>
  <si>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</si>
  <si>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</si>
  <si>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</si>
  <si>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</si>
  <si>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</si>
  <si>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</si>
  <si>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</si>
  <si>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</si>
  <si>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</si>
  <si>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</si>
  <si>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</si>
  <si>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</si>
  <si>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</si>
  <si>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</si>
  <si>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</si>
  <si>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</si>
  <si>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</si>
  <si>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</si>
  <si>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</si>
  <si>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</si>
  <si>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</si>
  <si>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</si>
  <si>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</si>
  <si>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</si>
  <si>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</si>
  <si>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</si>
  <si>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</si>
  <si>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</si>
  <si>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</si>
  <si>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</si>
  <si>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</si>
  <si>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</si>
  <si>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</si>
  <si>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</si>
  <si>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</si>
  <si>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</si>
  <si>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</si>
  <si>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</si>
  <si>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</si>
  <si>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</si>
  <si>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</si>
  <si>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</si>
  <si>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</si>
  <si>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</si>
  <si>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</si>
  <si>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</si>
  <si>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</si>
  <si>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</si>
  <si>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</si>
  <si>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</si>
  <si>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</si>
  <si>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</si>
  <si>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</si>
  <si>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</si>
  <si>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</si>
  <si>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</si>
  <si>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</si>
  <si>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</si>
  <si>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</si>
  <si>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</si>
  <si>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</si>
  <si>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</si>
  <si>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</si>
  <si>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</si>
  <si>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</si>
  <si>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</si>
  <si>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</si>
  <si>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</si>
  <si>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</si>
  <si>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</si>
  <si>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</si>
  <si>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</si>
  <si>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</si>
  <si>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</si>
  <si>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</si>
  <si>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</si>
  <si>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</si>
  <si>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</si>
  <si>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</si>
  <si>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</si>
  <si>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</si>
  <si>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</si>
  <si>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</si>
  <si>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</si>
  <si>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</si>
  <si>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</si>
  <si>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</si>
  <si>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</si>
  <si>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</si>
  <si>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</si>
  <si>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</si>
  <si>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</si>
  <si>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</si>
  <si>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</si>
  <si>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</si>
  <si>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</si>
  <si>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</si>
  <si>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</si>
  <si>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</si>
  <si>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</si>
  <si>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</si>
  <si>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</si>
  <si>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</si>
  <si>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</si>
  <si>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</si>
  <si>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</si>
  <si>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</si>
  <si>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</si>
  <si>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</si>
  <si>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</si>
  <si>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</si>
  <si>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</si>
  <si>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</si>
  <si>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</si>
  <si>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</si>
  <si>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</si>
  <si>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</si>
  <si>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</si>
  <si>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</si>
  <si>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</si>
  <si>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</si>
  <si>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</si>
  <si>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</si>
  <si>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</si>
  <si>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</si>
  <si>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</si>
  <si>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</si>
  <si>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</si>
  <si>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</si>
  <si>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</si>
  <si>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</si>
  <si>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</si>
  <si>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</si>
  <si>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</si>
  <si>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</si>
  <si>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</si>
  <si>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</si>
  <si>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</si>
  <si>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</si>
  <si>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</si>
  <si>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</si>
  <si>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</si>
  <si>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</si>
  <si>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</si>
  <si>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</si>
  <si>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</si>
  <si>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</si>
  <si>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</si>
  <si>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</si>
  <si>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</si>
  <si>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</si>
  <si>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</si>
  <si>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</si>
  <si>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</si>
  <si>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</si>
  <si>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</si>
  <si>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</si>
  <si>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</si>
  <si>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</si>
  <si>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</si>
  <si>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</si>
  <si>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</si>
  <si>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</si>
  <si>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</si>
  <si>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</si>
  <si>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</si>
  <si>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</si>
  <si>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</si>
  <si>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</si>
  <si>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</si>
  <si>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</si>
  <si>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</si>
  <si>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</si>
  <si>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</si>
  <si>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</si>
  <si>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</si>
  <si>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</si>
  <si>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</si>
  <si>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</si>
  <si>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</si>
  <si>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</si>
  <si>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</si>
  <si>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</si>
  <si>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</si>
  <si>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</si>
  <si>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</si>
  <si>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</si>
  <si>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</si>
  <si>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</si>
  <si>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</si>
  <si>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</si>
  <si>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</si>
  <si>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</si>
  <si>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</si>
  <si>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</si>
  <si>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</si>
  <si>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</si>
  <si>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</si>
  <si>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</si>
  <si>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</si>
  <si>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</si>
  <si>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</si>
  <si>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</si>
  <si>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</si>
  <si>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</si>
  <si>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</si>
  <si>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</si>
  <si>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</si>
  <si>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</si>
  <si>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</si>
  <si>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</si>
  <si>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</si>
  <si>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</si>
  <si>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</si>
  <si>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</si>
  <si>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</si>
  <si>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</si>
  <si>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</si>
  <si>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</si>
  <si>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</si>
  <si>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</si>
  <si>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</si>
  <si>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</si>
  <si>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</si>
  <si>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</si>
  <si>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</si>
  <si>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</si>
  <si>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</si>
  <si>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</si>
  <si>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</si>
  <si>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</si>
  <si>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</si>
  <si>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</si>
  <si>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</si>
  <si>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</si>
  <si>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</si>
  <si>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</si>
  <si>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</si>
  <si>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</si>
  <si>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</si>
  <si>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</si>
  <si>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</si>
  <si>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</si>
  <si>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</si>
  <si>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</si>
  <si>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</si>
  <si>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</si>
  <si>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</si>
  <si>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</si>
  <si>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</si>
  <si>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</si>
  <si>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</si>
  <si>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</si>
  <si>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</si>
  <si>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</si>
  <si>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</si>
  <si>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</si>
  <si>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</si>
  <si>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</si>
  <si>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</si>
  <si>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</si>
  <si>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</si>
  <si>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</si>
  <si>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</si>
  <si>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</si>
  <si>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</si>
  <si>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</si>
  <si>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</si>
  <si>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</si>
  <si>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</si>
  <si>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</si>
  <si>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</si>
  <si>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</si>
  <si>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</si>
  <si>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</si>
  <si>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</si>
  <si>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</si>
  <si>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</si>
  <si>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</si>
  <si>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</si>
  <si>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</si>
  <si>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</si>
  <si>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</si>
  <si>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</si>
  <si>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</si>
  <si>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</si>
  <si>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</si>
  <si>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</si>
  <si>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</si>
  <si>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</si>
  <si>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</si>
  <si>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</si>
  <si>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</si>
  <si>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</si>
  <si>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</si>
  <si>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</si>
  <si>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</si>
  <si>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</si>
  <si>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</si>
  <si>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</si>
  <si>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</si>
  <si>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</si>
  <si>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</si>
  <si>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</si>
  <si>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</si>
  <si>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</si>
  <si>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</si>
  <si>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</si>
  <si>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</si>
  <si>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</si>
  <si>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</si>
  <si>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</si>
  <si>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</si>
  <si>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</si>
  <si>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</si>
  <si>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</si>
  <si>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</si>
  <si>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</si>
  <si>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</si>
  <si>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</si>
  <si>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</si>
  <si>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</si>
  <si>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</si>
  <si>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</si>
  <si>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</si>
  <si>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</si>
  <si>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</si>
  <si>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</si>
  <si>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</si>
  <si>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</si>
  <si>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</si>
  <si>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</si>
  <si>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</si>
  <si>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</si>
  <si>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</si>
  <si>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</si>
  <si>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</si>
  <si>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</si>
  <si>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</si>
  <si>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</si>
  <si>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</si>
  <si>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</si>
  <si>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</si>
  <si>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</si>
  <si>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</si>
  <si>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</si>
  <si>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</si>
  <si>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</si>
  <si>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</si>
  <si>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</si>
  <si>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</si>
  <si>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</si>
  <si>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</si>
  <si>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</si>
  <si>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</si>
  <si>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</si>
  <si>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</si>
  <si>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</si>
  <si>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</si>
  <si>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</si>
  <si>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</si>
  <si>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</si>
  <si>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</si>
  <si>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</si>
  <si>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</si>
  <si>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</si>
  <si>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</si>
  <si>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</si>
  <si>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</si>
  <si>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</si>
  <si>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</si>
  <si>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</si>
  <si>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</si>
  <si>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</si>
  <si>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</si>
  <si>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</si>
  <si>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</si>
  <si>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</si>
  <si>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</si>
  <si>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</si>
  <si>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</si>
  <si>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</si>
  <si>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</si>
  <si>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</si>
  <si>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</si>
  <si>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</si>
  <si>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</si>
  <si>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</si>
  <si>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</si>
  <si>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</si>
  <si>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</si>
  <si>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</si>
  <si>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</si>
  <si>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</si>
  <si>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</si>
  <si>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</si>
  <si>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</si>
  <si>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</si>
  <si>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</si>
  <si>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</si>
  <si>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</si>
  <si>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</si>
  <si>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</si>
  <si>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</si>
  <si>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</si>
  <si>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</si>
  <si>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</si>
  <si>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</si>
  <si>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</si>
  <si>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</si>
  <si>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</si>
  <si>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</si>
  <si>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</si>
  <si>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</si>
  <si>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</si>
  <si>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</si>
  <si>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</si>
  <si>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</si>
  <si>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</si>
  <si>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</si>
  <si>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</si>
  <si>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</si>
  <si>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</si>
  <si>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</si>
  <si>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</si>
  <si>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</si>
  <si>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</si>
  <si>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</si>
  <si>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</si>
  <si>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</si>
  <si>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</si>
  <si>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</si>
  <si>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</si>
  <si>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</si>
  <si>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</si>
  <si>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</si>
  <si>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</si>
  <si>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</si>
  <si>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</si>
  <si>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</si>
  <si>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</si>
  <si>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</si>
  <si>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</si>
  <si>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</si>
  <si>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</si>
  <si>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</si>
  <si>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</si>
  <si>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</si>
  <si>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</si>
  <si>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</si>
  <si>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</si>
  <si>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</si>
  <si>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</si>
  <si>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</si>
  <si>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</si>
  <si>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</si>
  <si>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</si>
  <si>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</si>
  <si>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</si>
  <si>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</si>
  <si>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</si>
  <si>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</si>
  <si>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</si>
  <si>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</si>
  <si>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</si>
  <si>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</si>
  <si>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</si>
  <si>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</si>
  <si>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</si>
  <si>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</si>
  <si>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</si>
  <si>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</si>
  <si>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</si>
  <si>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</si>
  <si>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</si>
  <si>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</si>
  <si>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</si>
  <si>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</si>
  <si>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</si>
  <si>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</si>
  <si>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</si>
  <si>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</si>
  <si>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</si>
  <si>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</si>
  <si>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</si>
  <si>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</si>
  <si>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</si>
  <si>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</si>
  <si>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</si>
  <si>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</si>
  <si>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</si>
  <si>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</si>
  <si>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</si>
  <si>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</si>
  <si>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</si>
  <si>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</si>
  <si>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</si>
  <si>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</si>
  <si>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</si>
  <si>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</si>
  <si>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</si>
  <si>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</si>
  <si>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</si>
  <si>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</si>
  <si>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</si>
  <si>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</si>
  <si>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</si>
  <si>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</si>
  <si>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</si>
  <si>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</si>
  <si>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</si>
  <si>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</si>
  <si>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</si>
  <si>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</si>
  <si>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</si>
  <si>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</si>
  <si>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</si>
  <si>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</si>
  <si>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</si>
  <si>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</si>
  <si>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</si>
  <si>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</si>
  <si>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</si>
  <si>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</si>
  <si>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</si>
  <si>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</si>
  <si>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</si>
  <si>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</si>
  <si>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</si>
  <si>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</si>
  <si>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</si>
  <si>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</si>
  <si>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</si>
  <si>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</si>
  <si>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</si>
  <si>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</si>
  <si>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</si>
  <si>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</si>
  <si>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</si>
  <si>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</si>
  <si>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</si>
  <si>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</si>
  <si>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</si>
  <si>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</si>
  <si>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</si>
  <si>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</si>
  <si>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</si>
  <si>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</si>
  <si>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</si>
  <si>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</si>
  <si>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</si>
  <si>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</si>
  <si>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</si>
  <si>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</si>
  <si>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</si>
  <si>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</si>
  <si>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</si>
  <si>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</si>
  <si>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</si>
  <si>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</si>
  <si>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</si>
  <si>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</si>
  <si>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</si>
  <si>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</si>
  <si>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</si>
  <si>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</si>
  <si>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</si>
  <si>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</si>
  <si>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</si>
  <si>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</si>
  <si>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</si>
  <si>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</si>
  <si>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</si>
  <si>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</si>
  <si>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</si>
  <si>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</si>
  <si>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</si>
  <si>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</si>
  <si>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</si>
  <si>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</si>
  <si>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</si>
  <si>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</si>
  <si>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</si>
  <si>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</si>
  <si>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</si>
  <si>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</si>
  <si>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</si>
  <si>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</si>
  <si>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</si>
  <si>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</si>
  <si>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</si>
  <si>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</si>
  <si>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</si>
  <si>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</si>
  <si>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</si>
  <si>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</si>
  <si>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</si>
  <si>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</si>
  <si>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</si>
  <si>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</si>
  <si>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</si>
  <si>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</si>
  <si>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</si>
  <si>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</si>
  <si>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</si>
  <si>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</si>
  <si>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</si>
  <si>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</si>
  <si>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</si>
  <si>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</si>
  <si>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</si>
  <si>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</si>
  <si>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</si>
  <si>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</si>
  <si>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</si>
  <si>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</si>
  <si>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</si>
  <si>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</si>
  <si>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</si>
  <si>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</si>
  <si>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</si>
  <si>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</si>
  <si>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</si>
  <si>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</si>
  <si>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</si>
  <si>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</si>
  <si>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</si>
  <si>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</si>
  <si>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</si>
  <si>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</si>
  <si>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</si>
  <si>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</si>
  <si>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</si>
  <si>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</si>
  <si>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</si>
  <si>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</si>
  <si>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</si>
  <si>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</si>
  <si>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</si>
  <si>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</si>
  <si>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</si>
  <si>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</si>
  <si>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</si>
  <si>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</si>
  <si>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</si>
  <si>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</si>
  <si>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</si>
  <si>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</si>
  <si>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</si>
  <si>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</si>
  <si>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</si>
  <si>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</si>
  <si>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</si>
  <si>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</si>
  <si>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</si>
  <si>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</si>
  <si>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</si>
  <si>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</si>
  <si>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</si>
  <si>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</si>
  <si>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</si>
  <si>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</si>
  <si>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</si>
  <si>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</si>
  <si>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</si>
  <si>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</si>
  <si>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</si>
  <si>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</si>
  <si>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</si>
  <si>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</si>
  <si>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</si>
  <si>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</si>
  <si>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</si>
  <si>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</si>
  <si>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</si>
  <si>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</si>
  <si>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</si>
  <si>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</si>
  <si>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</si>
  <si>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</si>
  <si>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</si>
  <si>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</si>
  <si>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</si>
  <si>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</si>
  <si>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</si>
  <si>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</si>
  <si>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</si>
  <si>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</si>
  <si>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</si>
  <si>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</si>
  <si>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</si>
  <si>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</si>
  <si>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</si>
  <si>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</si>
  <si>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</si>
  <si>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</si>
  <si>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</si>
  <si>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</si>
  <si>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</si>
  <si>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</si>
  <si>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</si>
  <si>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</si>
  <si>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</si>
  <si>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</si>
  <si>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</si>
  <si>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</si>
  <si>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</si>
  <si>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</si>
  <si>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</si>
  <si>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</si>
  <si>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</si>
  <si>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</si>
  <si>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</si>
  <si>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</si>
  <si>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</si>
  <si>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</si>
  <si>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</si>
  <si>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</si>
  <si>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</si>
  <si>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</si>
  <si>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</si>
  <si>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</si>
  <si>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</si>
  <si>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</si>
  <si>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</si>
  <si>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</si>
  <si>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</si>
  <si>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</si>
  <si>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</si>
  <si>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</si>
  <si>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</si>
  <si>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</si>
  <si>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</si>
  <si>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</si>
  <si>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</si>
  <si>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</si>
  <si>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</si>
  <si>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</si>
  <si>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</si>
  <si>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</si>
  <si>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</si>
  <si>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</si>
  <si>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</si>
  <si>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</si>
  <si>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</si>
  <si>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</si>
  <si>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</si>
  <si>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</si>
  <si>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</si>
  <si>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</si>
  <si>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</si>
  <si>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</si>
  <si>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</si>
  <si>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</si>
  <si>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</si>
  <si>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</si>
  <si>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</si>
  <si>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</si>
  <si>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</si>
  <si>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</si>
  <si>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</si>
  <si>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</si>
  <si>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</si>
  <si>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</si>
  <si>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</si>
  <si>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</si>
  <si>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</si>
  <si>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</si>
  <si>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</si>
  <si>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</si>
  <si>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</si>
  <si>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</si>
  <si>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</si>
  <si>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</si>
  <si>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</si>
  <si>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</si>
  <si>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</si>
  <si>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</si>
  <si>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</si>
  <si>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</si>
  <si>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</si>
  <si>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</si>
  <si>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</si>
  <si>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</si>
  <si>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</si>
  <si>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</si>
  <si>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</si>
  <si>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</si>
  <si>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</si>
  <si>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</si>
  <si>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</si>
  <si>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</si>
  <si>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</si>
  <si>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</si>
  <si>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</si>
  <si>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</si>
  <si>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</si>
  <si>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</si>
  <si>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</si>
  <si>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</si>
  <si>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</si>
  <si>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</si>
  <si>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</si>
  <si>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</si>
  <si>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</si>
  <si>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</si>
  <si>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</si>
  <si>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</si>
  <si>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</si>
  <si>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</si>
  <si>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</si>
  <si>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</si>
  <si>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</si>
  <si>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</si>
  <si>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</si>
  <si>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</si>
  <si>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</si>
  <si>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</si>
  <si>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</si>
  <si>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</si>
  <si>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</si>
  <si>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</si>
  <si>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</si>
  <si>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</si>
  <si>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</si>
  <si>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</si>
  <si>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</si>
  <si>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</si>
  <si>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</si>
  <si>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</si>
  <si>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</si>
  <si>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</si>
  <si>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</si>
  <si>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</si>
  <si>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</si>
  <si>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</si>
  <si>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</si>
  <si>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</si>
  <si>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</si>
  <si>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</si>
  <si>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</si>
  <si>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</si>
  <si>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</si>
  <si>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</si>
  <si>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</si>
  <si>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</si>
  <si>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</si>
  <si>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</si>
  <si>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</si>
  <si>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</si>
  <si>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</si>
  <si>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</si>
  <si>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</si>
  <si>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</si>
  <si>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</si>
  <si>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</si>
  <si>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</si>
  <si>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</si>
  <si>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</si>
  <si>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</si>
  <si>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</si>
  <si>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</si>
  <si>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</si>
  <si>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</si>
  <si>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</si>
  <si>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</si>
  <si>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</si>
  <si>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</si>
  <si>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</si>
  <si>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</si>
  <si>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</si>
  <si>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</si>
  <si>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</si>
  <si>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</si>
  <si>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</si>
  <si>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</si>
  <si>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</si>
  <si>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</si>
  <si>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</si>
  <si>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</si>
  <si>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</si>
  <si>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</si>
  <si>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</si>
  <si>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</si>
  <si>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</si>
  <si>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</si>
  <si>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</si>
  <si>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</si>
  <si>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</si>
  <si>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</si>
  <si>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</si>
  <si>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</si>
  <si>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</si>
  <si>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</si>
  <si>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</si>
  <si>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</si>
  <si>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</si>
  <si>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</si>
  <si>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</si>
  <si>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</si>
  <si>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</si>
  <si>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</si>
  <si>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</si>
  <si>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</si>
  <si>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</si>
  <si>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</si>
  <si>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</si>
  <si>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</si>
  <si>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</si>
  <si>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</si>
  <si>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</si>
  <si>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</si>
  <si>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</si>
  <si>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</si>
  <si>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</si>
  <si>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</si>
  <si>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</si>
  <si>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</si>
  <si>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</si>
  <si>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</si>
  <si>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</si>
  <si>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</si>
  <si>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</si>
  <si>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</si>
  <si>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</si>
  <si>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</si>
  <si>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</si>
  <si>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</si>
  <si>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</si>
  <si>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</si>
  <si>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</si>
  <si>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</si>
  <si>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</si>
  <si>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</si>
  <si>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</si>
  <si>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</si>
  <si>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</si>
  <si>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</si>
  <si>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</si>
  <si>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</si>
  <si>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</si>
  <si>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</si>
  <si>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</si>
  <si>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</si>
  <si>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</si>
  <si>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</si>
  <si>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</si>
  <si>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</si>
  <si>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</si>
  <si>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</si>
  <si>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</si>
  <si>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</si>
  <si>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</si>
  <si>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</si>
  <si>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</si>
  <si>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</si>
  <si>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</si>
  <si>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</si>
  <si>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</si>
  <si>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</si>
  <si>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</si>
  <si>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</si>
  <si>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</si>
  <si>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</si>
  <si>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</si>
  <si>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</si>
  <si>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</si>
  <si>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</si>
  <si>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</si>
  <si>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</si>
  <si>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</si>
  <si>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</si>
  <si>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</si>
  <si>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</si>
  <si>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</si>
  <si>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</si>
  <si>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</si>
  <si>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</si>
  <si>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</si>
  <si>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</si>
  <si>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</si>
  <si>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</si>
  <si>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</si>
  <si>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</si>
  <si>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</si>
  <si>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</si>
  <si>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</si>
  <si>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</si>
  <si>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</si>
  <si>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</si>
  <si>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</si>
  <si>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</si>
  <si>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</si>
  <si>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</si>
  <si>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</si>
  <si>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</si>
  <si>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</si>
  <si>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</si>
  <si>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</si>
  <si>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</si>
  <si>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</si>
  <si>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</si>
  <si>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</si>
  <si>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</si>
  <si>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</si>
  <si>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</si>
  <si>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</si>
  <si>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</si>
  <si>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</si>
  <si>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</si>
  <si>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</si>
  <si>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</si>
  <si>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</si>
  <si>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</si>
  <si>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</si>
  <si>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</si>
  <si>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</si>
  <si>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</si>
  <si>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</si>
  <si>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</si>
  <si>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</si>
  <si>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</si>
  <si>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</si>
  <si>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</si>
  <si>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</si>
  <si>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</si>
  <si>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</si>
  <si>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</si>
  <si>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</si>
  <si>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</si>
  <si>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</si>
  <si>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</si>
  <si>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</si>
  <si>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</si>
  <si>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</si>
  <si>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</si>
  <si>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</si>
  <si>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</si>
  <si>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</si>
  <si>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</si>
  <si>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</si>
  <si>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</si>
  <si>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</si>
  <si>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</si>
  <si>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</si>
  <si>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</si>
  <si>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</si>
  <si>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</si>
  <si>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</si>
  <si>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</si>
  <si>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</si>
  <si>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</si>
  <si>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</si>
  <si>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</si>
  <si>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</si>
  <si>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</si>
  <si>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</si>
  <si>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</si>
  <si>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</si>
  <si>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</si>
  <si>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</si>
  <si>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</si>
  <si>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</si>
  <si>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</si>
  <si>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</si>
  <si>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</si>
  <si>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</si>
  <si>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</si>
  <si>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</si>
  <si>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</si>
  <si>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</si>
  <si>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</si>
  <si>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</si>
  <si>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</si>
  <si>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</si>
  <si>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</si>
  <si>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</si>
  <si>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</si>
  <si>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</si>
  <si>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</si>
  <si>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</si>
  <si>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</si>
  <si>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</si>
  <si>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</si>
  <si>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</si>
  <si>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</si>
  <si>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</si>
  <si>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</si>
  <si>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</si>
  <si>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</si>
  <si>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</si>
  <si>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</si>
  <si>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</si>
  <si>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</si>
  <si>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</si>
  <si>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</si>
  <si>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</si>
  <si>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</si>
  <si>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</si>
  <si>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</si>
  <si>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</si>
  <si>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</si>
  <si>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</si>
  <si>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</si>
  <si>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</si>
  <si>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</si>
  <si>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</si>
  <si>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</si>
  <si>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</si>
  <si>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</si>
  <si>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</si>
  <si>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</si>
  <si>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</si>
  <si>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</si>
  <si>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</si>
  <si>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</si>
  <si>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</si>
  <si>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</si>
  <si>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</si>
  <si>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</si>
  <si>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</si>
  <si>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</si>
  <si>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</si>
  <si>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</si>
  <si>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</si>
  <si>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</si>
  <si>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</si>
  <si>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</si>
  <si>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</si>
  <si>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</si>
  <si>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</si>
  <si>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</si>
  <si>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</si>
  <si>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</si>
  <si>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</si>
  <si>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</si>
  <si>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</si>
  <si>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</si>
  <si>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</si>
  <si>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</si>
  <si>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</si>
  <si>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</si>
  <si>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</si>
  <si>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</si>
  <si>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</si>
  <si>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</si>
  <si>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</si>
  <si>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</si>
  <si>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</si>
  <si>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</si>
  <si>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</si>
  <si>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</si>
  <si>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</si>
  <si>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</si>
  <si>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</si>
  <si>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</si>
  <si>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</si>
  <si>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</si>
  <si>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</si>
  <si>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</si>
  <si>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</si>
  <si>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</si>
  <si>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</si>
  <si>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</si>
  <si>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</si>
  <si>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</si>
  <si>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</si>
  <si>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</si>
  <si>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</si>
  <si>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</si>
  <si>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</si>
  <si>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</si>
  <si>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</si>
  <si>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</si>
  <si>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</si>
  <si>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</si>
  <si>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</si>
  <si>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</si>
  <si>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</si>
  <si>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</si>
  <si>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</si>
  <si>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</si>
  <si>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</si>
  <si>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</si>
  <si>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</si>
  <si>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</si>
  <si>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</si>
  <si>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</si>
  <si>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</si>
  <si>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</si>
  <si>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</si>
  <si>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</si>
  <si>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</si>
  <si>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</si>
  <si>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</si>
  <si>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</si>
  <si>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</si>
  <si>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</si>
  <si>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</si>
  <si>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</si>
  <si>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</si>
  <si>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</si>
  <si>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</si>
  <si>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</si>
  <si>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</si>
  <si>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</si>
  <si>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</si>
  <si>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</si>
  <si>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</si>
  <si>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</si>
  <si>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</si>
  <si>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</si>
  <si>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</si>
  <si>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</si>
  <si>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</si>
  <si>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</si>
  <si>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</si>
  <si>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</si>
  <si>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</si>
  <si>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</si>
  <si>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</si>
  <si>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</si>
  <si>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</si>
  <si>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</si>
  <si>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</si>
  <si>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</si>
  <si>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</si>
  <si>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</si>
  <si>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</si>
  <si>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</si>
  <si>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</si>
  <si>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</si>
  <si>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</si>
  <si>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</si>
  <si>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</si>
  <si>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</si>
  <si>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</si>
  <si>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</si>
  <si>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</si>
  <si>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</si>
  <si>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</si>
  <si>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</si>
  <si>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</si>
  <si>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</si>
  <si>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</si>
  <si>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</si>
  <si>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</si>
  <si>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</si>
  <si>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</si>
  <si>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</si>
  <si>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</si>
  <si>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</si>
  <si>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</si>
  <si>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</si>
  <si>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</si>
  <si>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</si>
  <si>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</si>
  <si>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</si>
  <si>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</si>
  <si>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</si>
  <si>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</si>
  <si>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</si>
  <si>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</si>
  <si>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</si>
  <si>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</si>
  <si>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</si>
  <si>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</si>
  <si>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</si>
  <si>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</si>
  <si>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</si>
  <si>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</si>
  <si>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</si>
  <si>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</si>
  <si>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</si>
  <si>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</si>
  <si>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</si>
  <si>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</si>
  <si>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</si>
  <si>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</si>
  <si>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</si>
  <si>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</si>
  <si>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</si>
  <si>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</si>
  <si>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</si>
  <si>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</si>
  <si>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</si>
  <si>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</si>
  <si>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</si>
  <si>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</si>
  <si>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</si>
  <si>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</si>
  <si>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</si>
  <si>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</si>
  <si>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</si>
  <si>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</si>
  <si>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</si>
  <si>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</si>
  <si>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</si>
  <si>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</si>
  <si>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</si>
  <si>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</si>
  <si>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</si>
  <si>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</si>
  <si>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</si>
  <si>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</si>
  <si>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</si>
  <si>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</si>
  <si>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</si>
  <si>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</si>
  <si>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</si>
  <si>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</si>
  <si>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</si>
  <si>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</si>
  <si>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</si>
  <si>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</si>
  <si>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</si>
  <si>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</si>
  <si>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</si>
  <si>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</si>
  <si>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</si>
  <si>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</si>
  <si>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</si>
  <si>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</si>
  <si>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</si>
  <si>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</si>
  <si>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</si>
  <si>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</si>
  <si>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</si>
  <si>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</si>
  <si>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</si>
  <si>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</si>
  <si>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</si>
  <si>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</si>
  <si>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</si>
  <si>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</si>
  <si>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</si>
  <si>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</si>
  <si>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</si>
  <si>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</si>
  <si>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</si>
  <si>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</si>
  <si>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</si>
  <si>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</si>
  <si>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</si>
  <si>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</si>
  <si>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</si>
  <si>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</si>
  <si>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</si>
  <si>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</si>
  <si>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</si>
  <si>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</si>
  <si>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</si>
  <si>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</si>
  <si>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</si>
  <si>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</si>
  <si>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</si>
  <si>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</si>
  <si>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</si>
  <si>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</si>
  <si>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</si>
  <si>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</si>
  <si>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</si>
  <si>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</si>
  <si>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</si>
  <si>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</si>
  <si>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</si>
  <si>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</si>
  <si>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</si>
  <si>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</si>
  <si>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</si>
  <si>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</si>
  <si>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</si>
  <si>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</si>
  <si>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</si>
  <si>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</si>
  <si>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</si>
  <si>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</si>
  <si>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</si>
  <si>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</si>
  <si>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</si>
  <si>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</si>
  <si>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</si>
  <si>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</si>
  <si>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</si>
  <si>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</si>
  <si>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</si>
  <si>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</si>
  <si>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</si>
  <si>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</si>
  <si>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</si>
  <si>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</si>
  <si>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</si>
  <si>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</si>
  <si>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</si>
  <si>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</si>
  <si>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</si>
  <si>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</si>
  <si>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</si>
  <si>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</si>
  <si>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</si>
  <si>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</si>
  <si>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</si>
  <si>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</si>
  <si>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</si>
  <si>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</si>
  <si>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</si>
  <si>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</si>
  <si>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</si>
  <si>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</si>
  <si>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</si>
  <si>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</si>
  <si>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</si>
  <si>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</si>
  <si>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</si>
  <si>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</si>
  <si>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</si>
  <si>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</si>
  <si>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</si>
  <si>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</si>
  <si>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</si>
  <si>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</si>
  <si>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</si>
  <si>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</si>
  <si>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</si>
  <si>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</si>
  <si>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</si>
  <si>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</si>
  <si>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</si>
  <si>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</si>
  <si>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</si>
  <si>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</si>
  <si>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</si>
  <si>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</si>
  <si>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</si>
  <si>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</si>
  <si>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</si>
  <si>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</si>
  <si>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</si>
  <si>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</si>
  <si>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</si>
  <si>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</si>
  <si>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</si>
  <si>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</si>
  <si>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</si>
  <si>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</si>
  <si>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</si>
  <si>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</si>
  <si>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</si>
  <si>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</si>
  <si>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</si>
  <si>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</si>
  <si>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</si>
  <si>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</si>
  <si>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</si>
  <si>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</si>
  <si>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</si>
  <si>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</si>
  <si>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</si>
  <si>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</si>
  <si>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</si>
  <si>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</si>
  <si>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</si>
  <si>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</si>
  <si>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</si>
  <si>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</si>
  <si>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</si>
  <si>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</si>
  <si>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</si>
  <si>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</si>
  <si>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</si>
  <si>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</si>
  <si>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</si>
  <si>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</si>
  <si>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</si>
  <si>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</si>
  <si>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</si>
  <si>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</si>
  <si>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</si>
  <si>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</si>
  <si>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</si>
  <si>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</si>
  <si>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</si>
  <si>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</si>
  <si>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</si>
  <si>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</si>
  <si>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</si>
  <si>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</si>
  <si>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</si>
  <si>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</si>
  <si>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</si>
  <si>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</si>
  <si>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</si>
  <si>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</si>
  <si>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</si>
  <si>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</si>
  <si>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</si>
  <si>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</si>
  <si>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</si>
  <si>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</si>
  <si>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</si>
  <si>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</si>
  <si>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</si>
  <si>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</si>
  <si>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</si>
  <si>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</si>
  <si>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</si>
  <si>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</si>
  <si>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</si>
  <si>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</si>
  <si>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</si>
  <si>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</si>
  <si>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</si>
  <si>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</si>
  <si>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</si>
  <si>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</si>
  <si>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</si>
  <si>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</si>
  <si>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</si>
  <si>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</si>
  <si>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</si>
  <si>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</si>
  <si>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</si>
  <si>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</si>
  <si>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</si>
  <si>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</si>
  <si>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</si>
  <si>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</si>
  <si>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</si>
  <si>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</si>
  <si>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</si>
  <si>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</si>
  <si>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</si>
  <si>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</si>
  <si>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</si>
  <si>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</si>
  <si>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</si>
  <si>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</si>
  <si>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</si>
  <si>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</si>
  <si>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</si>
  <si>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</si>
  <si>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</si>
  <si>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</si>
  <si>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</si>
  <si>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</si>
  <si>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</si>
  <si>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</si>
  <si>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</si>
  <si>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</si>
  <si>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</si>
  <si>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</si>
  <si>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</si>
  <si>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</si>
  <si>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</si>
  <si>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</si>
  <si>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</si>
  <si>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</si>
  <si>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</si>
  <si>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</si>
  <si>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</si>
  <si>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</si>
  <si>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</si>
  <si>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</si>
  <si>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</si>
  <si>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</si>
  <si>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</si>
  <si>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</si>
  <si>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</si>
  <si>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</si>
  <si>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</si>
  <si>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</si>
  <si>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</si>
  <si>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</si>
  <si>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</si>
  <si>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</si>
  <si>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</si>
  <si>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</si>
  <si>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</si>
  <si>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</si>
  <si>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</si>
  <si>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</si>
  <si>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</si>
  <si>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</si>
  <si>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</si>
  <si>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</si>
  <si>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</si>
  <si>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</si>
  <si>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</si>
  <si>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</si>
  <si>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</si>
  <si>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</si>
  <si>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</si>
  <si>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</si>
  <si>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</si>
  <si>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</si>
  <si>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</si>
  <si>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</si>
  <si>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</si>
  <si>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</si>
  <si>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</si>
  <si>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</si>
  <si>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</si>
  <si>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</si>
  <si>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</si>
  <si>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</si>
  <si>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</si>
  <si>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</si>
  <si>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</si>
  <si>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</si>
  <si>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</si>
  <si>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</si>
  <si>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</si>
  <si>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</si>
  <si>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</si>
  <si>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</si>
  <si>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</si>
  <si>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</si>
  <si>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</si>
  <si>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</si>
  <si>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</si>
  <si>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</si>
  <si>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</si>
  <si>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</si>
  <si>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</si>
  <si>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</si>
  <si>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</si>
  <si>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</si>
  <si>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</si>
  <si>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</si>
  <si>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</si>
  <si>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</si>
  <si>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</si>
  <si>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</si>
  <si>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</si>
  <si>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</si>
  <si>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</si>
  <si>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</si>
  <si>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</si>
  <si>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</si>
  <si>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</si>
  <si>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</si>
  <si>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</si>
  <si>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</si>
  <si>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</si>
  <si>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</si>
  <si>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</si>
  <si>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</si>
  <si>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</si>
  <si>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</si>
  <si>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</si>
  <si>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</si>
  <si>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</si>
  <si>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</si>
  <si>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</si>
  <si>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</si>
  <si>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</si>
  <si>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</si>
  <si>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</si>
  <si>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</si>
  <si>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</si>
  <si>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</si>
  <si>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</si>
  <si>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</si>
  <si>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</si>
  <si>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</si>
  <si>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</si>
  <si>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</si>
  <si>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</si>
  <si>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</si>
  <si>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</si>
  <si>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</si>
  <si>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</si>
  <si>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</si>
  <si>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</si>
  <si>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</si>
  <si>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</si>
  <si>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</si>
  <si>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</si>
  <si>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</si>
  <si>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</si>
  <si>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</si>
  <si>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</si>
  <si>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</si>
  <si>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</si>
  <si>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</si>
  <si>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</si>
  <si>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</si>
  <si>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</si>
  <si>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</si>
  <si>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</si>
  <si>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</si>
  <si>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</si>
  <si>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</si>
  <si>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</si>
  <si>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</si>
  <si>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</si>
  <si>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</si>
  <si>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</si>
  <si>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</si>
  <si>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</si>
  <si>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</si>
  <si>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</si>
  <si>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</si>
  <si>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</si>
  <si>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</si>
  <si>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</si>
  <si>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</si>
  <si>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</si>
  <si>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</si>
  <si>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</si>
  <si>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</si>
  <si>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</si>
  <si>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</si>
  <si>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</si>
  <si>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</si>
  <si>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</si>
  <si>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</si>
  <si>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</si>
  <si>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</si>
  <si>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</si>
  <si>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</si>
  <si>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</si>
  <si>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</si>
  <si>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</si>
  <si>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</si>
  <si>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</si>
  <si>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</si>
  <si>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</si>
  <si>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</si>
  <si>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</si>
  <si>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</si>
  <si>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</si>
  <si>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</si>
  <si>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</si>
  <si>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</si>
  <si>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</si>
  <si>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</si>
  <si>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</si>
  <si>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</si>
  <si>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</si>
  <si>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</si>
  <si>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</si>
  <si>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</si>
  <si>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</si>
  <si>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</si>
  <si>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</si>
  <si>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</si>
  <si>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</si>
  <si>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</si>
  <si>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</si>
  <si>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</si>
  <si>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</si>
  <si>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</si>
  <si>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</si>
  <si>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</si>
  <si>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</si>
  <si>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</si>
  <si>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</si>
  <si>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</si>
  <si>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</si>
  <si>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</si>
  <si>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</si>
  <si>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</si>
  <si>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</si>
  <si>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</si>
  <si>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</si>
  <si>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</si>
  <si>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</si>
  <si>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</si>
  <si>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</si>
  <si>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</si>
  <si>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</si>
  <si>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</si>
  <si>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</si>
  <si>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</si>
  <si>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</si>
  <si>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</si>
  <si>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</si>
  <si>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</si>
  <si>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</si>
  <si>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</si>
  <si>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</si>
  <si>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</si>
  <si>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</si>
  <si>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</si>
  <si>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</si>
  <si>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</si>
  <si>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</si>
  <si>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</si>
  <si>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</si>
  <si>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</si>
  <si>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</si>
  <si>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</si>
  <si>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</si>
  <si>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</si>
  <si>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</si>
  <si>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</si>
  <si>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</si>
  <si>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</si>
  <si>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</si>
  <si>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</si>
  <si>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</si>
  <si>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</si>
  <si>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</si>
  <si>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</si>
  <si>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</si>
  <si>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</si>
  <si>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</si>
  <si>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</si>
  <si>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</si>
  <si>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</si>
  <si>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</si>
  <si>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</si>
  <si>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</si>
  <si>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</si>
  <si>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</si>
  <si>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</si>
  <si>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</si>
  <si>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</si>
  <si>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</si>
  <si>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</si>
  <si>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</si>
  <si>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</si>
  <si>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</si>
  <si>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</si>
  <si>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</si>
  <si>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</si>
  <si>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</si>
  <si>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</si>
  <si>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</si>
  <si>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</si>
  <si>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</si>
  <si>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</si>
  <si>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</si>
  <si>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</si>
  <si>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</si>
  <si>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</si>
  <si>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</si>
  <si>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</si>
  <si>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</si>
  <si>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</si>
  <si>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</si>
  <si>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</si>
  <si>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</si>
  <si>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</si>
  <si>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</si>
  <si>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</si>
  <si>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</si>
  <si>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</si>
  <si>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</si>
  <si>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</si>
  <si>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</si>
  <si>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</si>
  <si>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</si>
  <si>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</si>
  <si>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</si>
  <si>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</si>
  <si>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</si>
  <si>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</si>
  <si>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</si>
  <si>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</si>
  <si>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</si>
  <si>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</si>
  <si>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</si>
  <si>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</si>
  <si>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</si>
  <si>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</si>
  <si>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</si>
  <si>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</si>
  <si>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</si>
  <si>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</si>
  <si>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</si>
  <si>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</si>
  <si>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</si>
  <si>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</si>
  <si>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</si>
  <si>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</si>
  <si>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</si>
  <si>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</si>
  <si>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</si>
  <si>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</si>
  <si>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</si>
  <si>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</si>
  <si>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</si>
  <si>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</si>
  <si>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</si>
  <si>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</si>
  <si>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</si>
  <si>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</si>
  <si>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</si>
  <si>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</si>
  <si>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</si>
  <si>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</si>
  <si>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</si>
  <si>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</si>
  <si>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</si>
  <si>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</si>
  <si>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</si>
  <si>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</si>
  <si>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</si>
  <si>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</si>
  <si>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</si>
  <si>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</si>
  <si>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</si>
  <si>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</si>
  <si>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</si>
  <si>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</si>
  <si>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</si>
  <si>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</si>
  <si>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</si>
  <si>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</si>
  <si>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</si>
  <si>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</si>
  <si>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</si>
  <si>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</si>
  <si>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</si>
  <si>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</si>
  <si>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</si>
  <si>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</si>
  <si>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</si>
  <si>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</si>
  <si>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</si>
  <si>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</si>
  <si>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</si>
  <si>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</si>
  <si>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</si>
  <si>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</si>
  <si>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</si>
  <si>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</si>
  <si>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</si>
  <si>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</si>
  <si>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</si>
  <si>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</si>
  <si>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</si>
  <si>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</si>
  <si>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</si>
  <si>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</si>
  <si>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</si>
  <si>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</si>
  <si>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</si>
  <si>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</si>
  <si>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</si>
  <si>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</si>
  <si>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</si>
  <si>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</si>
  <si>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</si>
  <si>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</si>
  <si>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</si>
  <si>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</si>
  <si>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</si>
  <si>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</si>
  <si>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</si>
  <si>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</si>
  <si>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</si>
  <si>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</si>
  <si>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</si>
  <si>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</si>
  <si>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</si>
  <si>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</si>
  <si>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</si>
  <si>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</si>
  <si>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</si>
  <si>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</si>
  <si>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</si>
  <si>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</si>
  <si>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</si>
  <si>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</si>
  <si>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</si>
  <si>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</si>
  <si>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</si>
  <si>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</si>
  <si>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</si>
  <si>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</si>
  <si>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</si>
  <si>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</si>
  <si>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</si>
  <si>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</si>
  <si>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</si>
  <si>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</si>
  <si>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</si>
  <si>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</si>
  <si>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</si>
  <si>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</si>
  <si>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</si>
  <si>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</si>
  <si>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</si>
  <si>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</si>
  <si>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</si>
  <si>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</si>
  <si>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</si>
  <si>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</si>
  <si>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</si>
  <si>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</si>
  <si>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</si>
  <si>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</si>
  <si>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</si>
  <si>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</si>
  <si>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</si>
  <si>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</si>
  <si>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</si>
  <si>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</si>
  <si>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</si>
  <si>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</si>
  <si>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</si>
  <si>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</si>
  <si>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</si>
  <si>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</si>
  <si>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</si>
  <si>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</si>
  <si>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</si>
  <si>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</si>
  <si>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</si>
  <si>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</si>
  <si>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</si>
  <si>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</si>
  <si>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</si>
  <si>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</si>
  <si>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</si>
  <si>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</si>
  <si>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</si>
  <si>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</si>
  <si>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</si>
  <si>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</si>
  <si>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</si>
  <si>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</si>
  <si>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</si>
  <si>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</si>
  <si>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</si>
  <si>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</si>
  <si>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</si>
  <si>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</si>
  <si>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</si>
  <si>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</si>
  <si>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</si>
  <si>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</si>
  <si>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</si>
  <si>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</si>
  <si>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</si>
  <si>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</si>
  <si>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</si>
  <si>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</si>
  <si>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</si>
  <si>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</si>
  <si>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</si>
  <si>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</si>
  <si>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</si>
  <si>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</si>
  <si>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</si>
  <si>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</si>
  <si>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</si>
  <si>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</si>
  <si>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</si>
  <si>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</si>
  <si>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</si>
  <si>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</si>
  <si>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</si>
  <si>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</si>
  <si>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</si>
  <si>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</si>
  <si>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</si>
  <si>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</si>
  <si>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</si>
  <si>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</si>
  <si>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</si>
  <si>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</si>
  <si>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</si>
  <si>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</si>
  <si>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</si>
  <si>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</si>
  <si>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</si>
  <si>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</si>
  <si>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</si>
  <si>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</si>
  <si>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</si>
  <si>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</si>
  <si>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</si>
  <si>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</si>
  <si>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</si>
  <si>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</si>
  <si>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</si>
  <si>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</si>
  <si>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</si>
  <si>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</si>
  <si>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</si>
  <si>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</si>
  <si>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</si>
  <si>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</si>
  <si>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</si>
  <si>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</si>
  <si>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</si>
  <si>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</si>
  <si>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</si>
  <si>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</si>
  <si>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</si>
  <si>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</si>
  <si>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</si>
  <si>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</si>
  <si>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</si>
  <si>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</si>
  <si>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</si>
  <si>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</si>
  <si>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</si>
  <si>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</si>
  <si>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</si>
  <si>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</si>
  <si>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</si>
  <si>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</si>
  <si>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</si>
  <si>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</si>
  <si>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</si>
  <si>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</si>
  <si>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</si>
  <si>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</si>
  <si>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</si>
  <si>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</si>
  <si>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</si>
  <si>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</si>
  <si>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</si>
  <si>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</si>
  <si>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</si>
  <si>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</si>
  <si>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</si>
  <si>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</si>
  <si>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</si>
  <si>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</si>
  <si>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</si>
  <si>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</si>
  <si>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</si>
  <si>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</si>
  <si>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</si>
  <si>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</si>
  <si>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</si>
  <si>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</si>
  <si>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</si>
  <si>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</si>
  <si>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</si>
  <si>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</si>
  <si>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</si>
  <si>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</si>
  <si>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</si>
  <si>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</si>
  <si>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</si>
  <si>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</si>
  <si>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</si>
  <si>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</si>
  <si>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</si>
  <si>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</si>
  <si>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</si>
  <si>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</si>
  <si>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</si>
  <si>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</si>
  <si>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</si>
  <si>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</si>
  <si>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</si>
  <si>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</si>
  <si>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</si>
  <si>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</si>
  <si>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</si>
  <si>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</si>
  <si>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</si>
  <si>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</si>
  <si>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</si>
  <si>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</si>
  <si>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</si>
  <si>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</si>
  <si>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</si>
  <si>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</si>
  <si>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</si>
  <si>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</si>
  <si>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</si>
  <si>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</si>
  <si>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</si>
  <si>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</si>
  <si>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</si>
  <si>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</si>
  <si>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</si>
  <si>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</si>
  <si>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</si>
  <si>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</si>
  <si>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</si>
  <si>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</si>
  <si>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</si>
  <si>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</si>
  <si>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</si>
  <si>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</si>
  <si>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</si>
  <si>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</si>
  <si>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</si>
  <si>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</si>
  <si>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</si>
  <si>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</si>
  <si>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</si>
  <si>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</si>
  <si>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</si>
  <si>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</si>
  <si>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</si>
  <si>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</si>
  <si>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</si>
  <si>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</si>
  <si>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</si>
  <si>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</si>
  <si>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</si>
  <si>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</si>
  <si>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</si>
  <si>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</si>
  <si>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</si>
  <si>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</si>
  <si>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</si>
  <si>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</si>
  <si>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</si>
  <si>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</si>
  <si>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</si>
  <si>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</si>
  <si>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</si>
  <si>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</si>
  <si>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</si>
  <si>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</si>
  <si>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</si>
  <si>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</si>
  <si>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</si>
  <si>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</si>
  <si>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</si>
  <si>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</si>
  <si>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</si>
  <si>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</si>
  <si>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</si>
  <si>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</si>
  <si>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</si>
  <si>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</si>
  <si>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</si>
  <si>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</si>
  <si>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</si>
  <si>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</si>
  <si>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</si>
  <si>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</si>
  <si>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</si>
  <si>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</si>
  <si>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</si>
  <si>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</si>
  <si>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</si>
  <si>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</si>
  <si>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</si>
  <si>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</si>
  <si>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</si>
  <si>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</si>
  <si>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</si>
  <si>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</si>
  <si>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</si>
  <si>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</si>
  <si>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</si>
  <si>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</si>
  <si>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</si>
  <si>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</si>
  <si>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</si>
  <si>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</si>
  <si>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</si>
  <si>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</si>
  <si>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</si>
  <si>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</si>
  <si>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</si>
  <si>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</si>
  <si>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</si>
  <si>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</si>
  <si>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</si>
  <si>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</si>
  <si>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</si>
  <si>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</si>
  <si>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</si>
  <si>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</si>
  <si>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</si>
  <si>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</si>
  <si>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</si>
  <si>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</si>
  <si>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</si>
  <si>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</si>
  <si>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</si>
  <si>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</si>
  <si>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</si>
  <si>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</si>
  <si>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</si>
  <si>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</si>
  <si>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</si>
  <si>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</si>
  <si>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</si>
  <si>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</si>
  <si>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</si>
  <si>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</si>
  <si>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</si>
  <si>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</si>
  <si>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</si>
  <si>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</si>
  <si>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</si>
  <si>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</si>
  <si>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</si>
  <si>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</si>
  <si>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</si>
  <si>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</si>
  <si>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</si>
  <si>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</si>
  <si>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</si>
  <si>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</si>
  <si>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</si>
  <si>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</si>
  <si>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</si>
  <si>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</si>
  <si>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</si>
  <si>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</si>
  <si>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</si>
  <si>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</si>
  <si>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</si>
  <si>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</si>
  <si>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</si>
  <si>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</si>
  <si>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</si>
  <si>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</si>
  <si>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</si>
  <si>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</si>
  <si>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</si>
  <si>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</si>
  <si>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</si>
  <si>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</si>
  <si>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</si>
  <si>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</si>
  <si>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</si>
  <si>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</si>
  <si>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</si>
  <si>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</si>
  <si>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</si>
  <si>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</si>
  <si>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</si>
  <si>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</si>
  <si>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</si>
  <si>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</si>
  <si>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</si>
  <si>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</si>
  <si>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</si>
  <si>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</si>
  <si>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</si>
  <si>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</si>
  <si>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</si>
  <si>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</si>
  <si>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</si>
  <si>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</si>
  <si>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</si>
  <si>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</si>
  <si>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</si>
  <si>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</si>
  <si>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</si>
  <si>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</si>
  <si>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</si>
  <si>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</si>
  <si>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</si>
  <si>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</si>
  <si>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</si>
  <si>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</si>
  <si>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</si>
  <si>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</si>
  <si>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</si>
  <si>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</si>
  <si>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</si>
  <si>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</si>
  <si>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</si>
  <si>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</si>
  <si>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</si>
  <si>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</si>
  <si>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</si>
  <si>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</si>
  <si>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</si>
  <si>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</si>
  <si>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</si>
  <si>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</si>
  <si>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</si>
  <si>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</si>
  <si>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</si>
  <si>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</si>
  <si>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</si>
  <si>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</si>
  <si>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</si>
  <si>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</si>
  <si>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</si>
  <si>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</si>
  <si>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</si>
  <si>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</si>
  <si>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</si>
  <si>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</si>
  <si>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</si>
  <si>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</si>
  <si>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</si>
  <si>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</si>
  <si>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</si>
  <si>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</si>
  <si>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</si>
  <si>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</si>
  <si>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</si>
  <si>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</si>
  <si>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</si>
  <si>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</si>
  <si>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</si>
  <si>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</si>
  <si>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</si>
  <si>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</si>
  <si>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</si>
  <si>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</si>
  <si>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</si>
  <si>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</si>
  <si>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</si>
  <si>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</si>
  <si>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</si>
  <si>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</si>
  <si>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</si>
  <si>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</si>
  <si>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</si>
  <si>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</si>
  <si>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</si>
  <si>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</si>
  <si>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</si>
  <si>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</si>
  <si>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</si>
  <si>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</si>
  <si>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</si>
  <si>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</si>
  <si>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</si>
  <si>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</si>
  <si>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</si>
  <si>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</si>
  <si>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</si>
  <si>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</si>
  <si>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</si>
  <si>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</si>
  <si>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</si>
  <si>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</si>
  <si>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</si>
  <si>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</si>
  <si>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</si>
  <si>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</si>
  <si>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</si>
  <si>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</si>
  <si>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</si>
  <si>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</si>
  <si>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</si>
  <si>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</si>
  <si>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</si>
  <si>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</si>
  <si>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</si>
  <si>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</si>
  <si>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</si>
  <si>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</si>
  <si>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</si>
  <si>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</si>
  <si>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</si>
  <si>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</si>
  <si>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</si>
  <si>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</si>
  <si>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</si>
  <si>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</si>
  <si>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</si>
  <si>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</si>
  <si>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</si>
  <si>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</si>
  <si>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</si>
  <si>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</si>
  <si>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</si>
  <si>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</si>
  <si>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</si>
  <si>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</si>
  <si>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</si>
  <si>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</si>
  <si>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</si>
  <si>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</si>
  <si>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</si>
  <si>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</si>
  <si>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</si>
  <si>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</si>
  <si>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</si>
  <si>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</si>
  <si>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</si>
  <si>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</si>
  <si>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</si>
  <si>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</si>
  <si>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</si>
  <si>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</si>
  <si>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</si>
  <si>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</si>
  <si>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</si>
  <si>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</si>
  <si>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</si>
  <si>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</si>
  <si>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</si>
  <si>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</si>
  <si>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</si>
  <si>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</si>
  <si>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</si>
  <si>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</si>
  <si>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</si>
  <si>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</si>
  <si>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</si>
  <si>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</si>
  <si>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</si>
  <si>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</si>
  <si>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</si>
  <si>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</si>
  <si>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</si>
  <si>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</si>
  <si>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</si>
  <si>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</si>
  <si>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</si>
  <si>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</si>
  <si>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</si>
  <si>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</si>
  <si>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</si>
  <si>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</si>
  <si>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</si>
  <si>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</si>
  <si>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</si>
  <si>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</si>
  <si>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</si>
  <si>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</si>
  <si>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</si>
  <si>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</si>
  <si>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</si>
  <si>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</si>
  <si>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</si>
  <si>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</si>
  <si>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</si>
  <si>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</si>
  <si>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</si>
  <si>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</si>
  <si>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</si>
  <si>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</si>
  <si>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</si>
  <si>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</si>
  <si>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</si>
  <si>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</si>
  <si>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</si>
  <si>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</si>
  <si>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</si>
  <si>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</si>
  <si>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</si>
  <si>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</si>
  <si>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</si>
  <si>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</si>
  <si>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</si>
  <si>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</si>
  <si>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</si>
  <si>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</si>
  <si>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</si>
  <si>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</si>
  <si>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</si>
  <si>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</si>
  <si>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</si>
  <si>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</si>
  <si>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</si>
  <si>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</si>
  <si>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</si>
  <si>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</si>
  <si>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</si>
  <si>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</si>
  <si>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</si>
  <si>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</si>
  <si>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</si>
  <si>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</si>
  <si>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</si>
  <si>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</si>
  <si>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</si>
  <si>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</si>
  <si>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</si>
  <si>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</si>
  <si>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</si>
  <si>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</si>
  <si>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</si>
  <si>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</si>
  <si>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</si>
  <si>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</si>
  <si>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</si>
  <si>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</si>
  <si>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</si>
  <si>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</si>
  <si>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</si>
  <si>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</si>
  <si>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</si>
  <si>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</si>
  <si>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</si>
  <si>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</si>
  <si>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</si>
  <si>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</si>
  <si>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</si>
  <si>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</si>
  <si>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</si>
  <si>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</si>
  <si>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</si>
  <si>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</si>
  <si>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</si>
  <si>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</si>
  <si>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</si>
  <si>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</si>
  <si>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</si>
  <si>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</si>
  <si>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</si>
  <si>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</si>
  <si>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</si>
  <si>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</si>
  <si>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</si>
  <si>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</si>
  <si>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</si>
  <si>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</si>
  <si>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</si>
  <si>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</si>
  <si>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</si>
  <si>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</si>
  <si>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</si>
  <si>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</si>
  <si>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</si>
  <si>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</si>
  <si>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</si>
  <si>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</si>
  <si>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</si>
  <si>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</si>
  <si>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</si>
  <si>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</si>
  <si>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</si>
  <si>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</si>
  <si>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</si>
  <si>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</si>
  <si>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</si>
  <si>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</si>
  <si>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</si>
  <si>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</si>
  <si>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</si>
  <si>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</si>
  <si>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</si>
  <si>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</si>
  <si>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</si>
  <si>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</si>
  <si>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</si>
  <si>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</si>
  <si>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</si>
  <si>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</si>
  <si>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</si>
  <si>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</si>
  <si>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</si>
  <si>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</si>
  <si>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</si>
  <si>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</si>
  <si>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</si>
  <si>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</si>
  <si>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</si>
  <si>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</si>
  <si>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</si>
  <si>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</si>
  <si>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</si>
  <si>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</si>
  <si>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</si>
  <si>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</si>
  <si>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</si>
  <si>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</si>
  <si>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</si>
  <si>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</si>
  <si>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</si>
  <si>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</si>
  <si>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</si>
  <si>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</si>
  <si>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</si>
  <si>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</si>
  <si>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</si>
  <si>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</si>
  <si>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</si>
  <si>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</si>
  <si>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</si>
  <si>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</si>
  <si>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</si>
  <si>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</si>
  <si>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</si>
  <si>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</si>
  <si>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</si>
  <si>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</si>
  <si>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</si>
  <si>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</si>
  <si>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</si>
  <si>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</si>
  <si>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</si>
  <si>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</si>
  <si>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</si>
  <si>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</si>
  <si>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</si>
  <si>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</si>
  <si>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</si>
  <si>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</si>
  <si>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</si>
  <si>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</si>
  <si>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</si>
  <si>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</si>
  <si>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</si>
  <si>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</si>
  <si>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</si>
  <si>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</si>
  <si>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</si>
  <si>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</si>
  <si>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</si>
  <si>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</si>
  <si>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</si>
  <si>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</si>
  <si>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</si>
  <si>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</si>
  <si>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</si>
  <si>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</si>
  <si>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</si>
  <si>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</si>
  <si>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</si>
  <si>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</si>
  <si>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</si>
  <si>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</si>
  <si>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</si>
  <si>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</si>
  <si>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</si>
  <si>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</si>
  <si>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</si>
  <si>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</si>
  <si>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</si>
  <si>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</si>
  <si>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</si>
  <si>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</si>
  <si>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</si>
  <si>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</si>
  <si>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</si>
  <si>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</si>
  <si>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</si>
  <si>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</si>
  <si>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</si>
  <si>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</si>
  <si>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</si>
  <si>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</si>
  <si>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</si>
  <si>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</si>
  <si>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</si>
  <si>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</si>
  <si>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</si>
  <si>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</si>
  <si>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</si>
  <si>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</si>
  <si>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</si>
  <si>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</si>
  <si>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</si>
  <si>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</si>
  <si>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</si>
  <si>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</si>
  <si>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</si>
  <si>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</si>
  <si>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</si>
  <si>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</si>
  <si>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</si>
  <si>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</si>
  <si>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</si>
  <si>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</si>
  <si>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</si>
  <si>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</si>
  <si>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</si>
  <si>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</si>
  <si>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</si>
  <si>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</si>
  <si>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</si>
  <si>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</si>
  <si>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</si>
  <si>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</si>
  <si>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</si>
  <si>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</si>
  <si>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</si>
  <si>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</si>
  <si>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</si>
  <si>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</si>
  <si>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</si>
  <si>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</si>
  <si>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</si>
  <si>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</si>
  <si>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</si>
  <si>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</si>
  <si>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</si>
  <si>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</si>
  <si>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</si>
  <si>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</si>
  <si>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</si>
  <si>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</si>
  <si>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</si>
  <si>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</si>
  <si>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</si>
  <si>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</si>
  <si>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</si>
  <si>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</si>
  <si>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</si>
  <si>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</si>
  <si>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</si>
  <si>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</si>
  <si>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</si>
  <si>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</si>
  <si>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</si>
  <si>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</si>
  <si>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</si>
  <si>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</si>
  <si>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</si>
  <si>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</si>
  <si>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</si>
  <si>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</si>
  <si>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</si>
  <si>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</si>
  <si>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</si>
  <si>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</si>
  <si>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</si>
  <si>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</si>
  <si>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</si>
  <si>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</si>
  <si>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</si>
  <si>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</si>
  <si>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</si>
  <si>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</si>
  <si>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</si>
  <si>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</si>
  <si>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</si>
  <si>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</si>
  <si>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</si>
  <si>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</si>
  <si>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</si>
  <si>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</si>
  <si>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</si>
  <si>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</si>
  <si>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</si>
  <si>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</si>
  <si>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</si>
  <si>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</si>
  <si>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</si>
  <si>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</si>
  <si>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</si>
  <si>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</si>
  <si>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</si>
  <si>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</si>
  <si>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</si>
  <si>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</si>
  <si>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</si>
  <si>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</si>
  <si>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</si>
  <si>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</si>
  <si>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</si>
  <si>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</si>
  <si>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</si>
  <si>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</si>
  <si>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</si>
  <si>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</si>
  <si>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</si>
  <si>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</si>
  <si>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</si>
  <si>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</si>
  <si>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</si>
  <si>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</si>
  <si>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</si>
  <si>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</si>
  <si>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</si>
  <si>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</si>
  <si>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</si>
  <si>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</si>
  <si>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</si>
  <si>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</si>
  <si>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</si>
  <si>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</si>
  <si>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</si>
  <si>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</si>
  <si>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</si>
  <si>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</si>
  <si>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</si>
  <si>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</si>
  <si>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</si>
  <si>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</si>
  <si>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</si>
  <si>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</si>
  <si>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</si>
  <si>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</si>
  <si>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</si>
  <si>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</si>
  <si>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</si>
  <si>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</si>
  <si>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</si>
  <si>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</si>
  <si>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</si>
  <si>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</si>
  <si>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</si>
  <si>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</si>
  <si>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</si>
  <si>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</si>
  <si>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</si>
  <si>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</si>
  <si>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</si>
  <si>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</si>
  <si>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</si>
  <si>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</si>
  <si>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</si>
  <si>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</si>
  <si>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</si>
  <si>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</si>
  <si>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</si>
  <si>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</si>
  <si>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</si>
  <si>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</si>
  <si>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</si>
  <si>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</si>
  <si>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</si>
  <si>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</si>
  <si>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</si>
  <si>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</si>
  <si>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</si>
  <si>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</si>
  <si>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</si>
  <si>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</si>
  <si>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</si>
  <si>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</si>
  <si>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</si>
  <si>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</si>
  <si>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</si>
  <si>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</si>
  <si>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</si>
  <si>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</si>
  <si>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</si>
  <si>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</si>
  <si>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</si>
  <si>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</si>
  <si>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</si>
  <si>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</si>
  <si>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</si>
  <si>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</si>
  <si>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</si>
  <si>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</si>
  <si>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</si>
  <si>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</si>
  <si>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</si>
  <si>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</si>
  <si>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</si>
  <si>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</si>
  <si>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</si>
  <si>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</si>
  <si>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</si>
  <si>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</si>
  <si>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</si>
  <si>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</si>
  <si>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</si>
  <si>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</si>
  <si>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</si>
  <si>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</si>
  <si>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</si>
  <si>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</si>
  <si>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</si>
  <si>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</si>
  <si>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</si>
  <si>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</si>
  <si>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</si>
  <si>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</si>
  <si>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</si>
  <si>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</si>
  <si>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</si>
  <si>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</si>
  <si>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</si>
  <si>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</si>
  <si>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</si>
  <si>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</si>
  <si>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</si>
  <si>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</si>
  <si>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</si>
  <si>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</si>
  <si>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</si>
  <si>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</si>
  <si>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</si>
  <si>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</si>
  <si>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</si>
  <si>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</si>
  <si>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</si>
  <si>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</si>
  <si>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</si>
  <si>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</si>
  <si>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</si>
  <si>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</si>
  <si>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</si>
  <si>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</si>
  <si>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</si>
  <si>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</si>
  <si>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</si>
  <si>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</si>
  <si>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</si>
  <si>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</si>
  <si>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</si>
  <si>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</si>
  <si>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</si>
  <si>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</si>
  <si>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</si>
  <si>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</si>
  <si>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</si>
  <si>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</si>
  <si>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</si>
  <si>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</si>
  <si>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</si>
  <si>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</si>
  <si>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</si>
  <si>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</si>
  <si>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</si>
  <si>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</si>
  <si>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</si>
  <si>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</si>
  <si>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</si>
  <si>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</si>
  <si>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</si>
  <si>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</si>
  <si>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</si>
  <si>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</si>
  <si>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</si>
  <si>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</si>
  <si>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</si>
  <si>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</si>
  <si>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</si>
  <si>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</si>
  <si>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</si>
  <si>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</si>
  <si>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</si>
  <si>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</si>
  <si>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</si>
  <si>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</si>
  <si>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</si>
  <si>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</si>
  <si>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</si>
  <si>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</si>
  <si>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</si>
  <si>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</si>
  <si>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</si>
  <si>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</si>
  <si>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</si>
  <si>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</si>
  <si>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</si>
  <si>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</si>
  <si>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</si>
  <si>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</si>
  <si>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</si>
  <si>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</si>
  <si>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</si>
  <si>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</si>
  <si>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</si>
  <si>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</si>
  <si>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</si>
  <si>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</si>
  <si>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</si>
  <si>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</si>
  <si>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</si>
  <si>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</si>
  <si>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</si>
  <si>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</si>
  <si>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</si>
  <si>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</si>
  <si>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</si>
  <si>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</si>
  <si>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</si>
  <si>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</si>
  <si>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</si>
  <si>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</si>
  <si>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</si>
  <si>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</si>
  <si>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</si>
  <si>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</si>
  <si>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</si>
  <si>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</si>
  <si>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</si>
  <si>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</si>
  <si>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</si>
  <si>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</si>
  <si>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</si>
  <si>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</si>
  <si>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</si>
  <si>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</si>
  <si>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</si>
  <si>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</si>
  <si>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</si>
  <si>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</si>
  <si>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</si>
  <si>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</si>
  <si>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</si>
  <si>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</si>
  <si>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</si>
  <si>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</si>
  <si>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</si>
  <si>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</si>
  <si>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</si>
  <si>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</si>
  <si>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</si>
  <si>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</si>
  <si>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</si>
  <si>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</si>
  <si>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</si>
  <si>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</si>
  <si>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</si>
  <si>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</si>
  <si>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</si>
  <si>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</si>
  <si>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</si>
  <si>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</si>
  <si>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</si>
  <si>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</si>
  <si>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</si>
  <si>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</si>
  <si>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</si>
  <si>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</si>
  <si>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</si>
  <si>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</si>
  <si>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</si>
  <si>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</si>
  <si>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</si>
  <si>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</si>
  <si>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</si>
  <si>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</si>
  <si>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</si>
  <si>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</si>
  <si>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</si>
  <si>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</si>
  <si>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</si>
  <si>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</si>
  <si>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</si>
  <si>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</si>
  <si>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</si>
  <si>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</si>
  <si>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</si>
  <si>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</si>
  <si>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</si>
  <si>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</si>
  <si>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</si>
  <si>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</si>
  <si>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</si>
  <si>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</si>
  <si>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</si>
  <si>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</si>
  <si>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</si>
  <si>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</si>
  <si>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</si>
  <si>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</si>
  <si>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</si>
  <si>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</si>
  <si>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</si>
  <si>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</si>
  <si>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</si>
  <si>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</si>
  <si>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</si>
  <si>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</si>
  <si>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</si>
  <si>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</si>
  <si>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</si>
  <si>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</si>
  <si>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</si>
  <si>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</si>
  <si>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</si>
  <si>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</si>
  <si>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</si>
  <si>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</si>
  <si>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</si>
  <si>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</si>
  <si>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</si>
  <si>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</si>
  <si>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</si>
  <si>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</si>
  <si>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</si>
  <si>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</si>
  <si>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</si>
  <si>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</si>
  <si>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</si>
  <si>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</si>
  <si>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</si>
  <si>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</si>
  <si>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</si>
  <si>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</si>
  <si>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</si>
  <si>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</si>
  <si>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</si>
  <si>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</si>
  <si>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</si>
  <si>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</si>
  <si>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</si>
  <si>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</si>
  <si>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</si>
  <si>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</si>
  <si>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</si>
  <si>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</si>
  <si>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</si>
  <si>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</si>
  <si>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</si>
  <si>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</si>
  <si>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</si>
  <si>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</si>
  <si>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</si>
  <si>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</si>
  <si>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</si>
  <si>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</si>
  <si>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</si>
  <si>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</si>
  <si>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</si>
  <si>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</si>
  <si>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</si>
  <si>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</si>
  <si>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</si>
  <si>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</si>
  <si>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</si>
  <si>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</si>
  <si>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</si>
  <si>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</si>
  <si>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</si>
  <si>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</si>
  <si>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</si>
  <si>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</si>
  <si>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</si>
  <si>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</si>
  <si>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</si>
  <si>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</si>
  <si>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</si>
  <si>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</si>
  <si>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</si>
  <si>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</si>
  <si>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</si>
  <si>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</si>
  <si>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</si>
  <si>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</si>
  <si>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</si>
  <si>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</si>
  <si>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</si>
  <si>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</si>
  <si>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</si>
  <si>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</si>
  <si>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</si>
  <si>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</si>
  <si>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</si>
  <si>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</si>
  <si>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</si>
  <si>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</si>
  <si>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</si>
  <si>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</si>
  <si>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</si>
  <si>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</si>
  <si>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</si>
  <si>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</si>
  <si>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</si>
  <si>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</si>
  <si>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</si>
  <si>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</si>
  <si>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</si>
  <si>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</si>
  <si>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</si>
  <si>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</si>
  <si>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</si>
  <si>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</si>
  <si>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</si>
  <si>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</si>
  <si>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</si>
  <si>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</si>
  <si>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</si>
  <si>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</si>
  <si>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</si>
  <si>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</si>
  <si>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</si>
  <si>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</si>
  <si>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</si>
  <si>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</si>
  <si>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</si>
  <si>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</si>
  <si>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</si>
  <si>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</si>
  <si>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</si>
  <si>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</si>
  <si>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</si>
  <si>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</si>
  <si>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</si>
  <si>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</si>
  <si>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</si>
  <si>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</si>
  <si>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</si>
  <si>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</si>
  <si>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</si>
  <si>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</si>
  <si>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</si>
  <si>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</si>
  <si>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</si>
  <si>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</si>
  <si>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</si>
  <si>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</si>
  <si>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</si>
  <si>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</si>
  <si>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</si>
  <si>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</si>
  <si>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</si>
  <si>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</si>
  <si>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</si>
  <si>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</si>
  <si>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</si>
  <si>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</si>
  <si>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</si>
  <si>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</si>
  <si>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</si>
  <si>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</si>
  <si>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</si>
  <si>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</si>
  <si>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</si>
  <si>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</si>
  <si>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</si>
  <si>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</si>
  <si>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</si>
  <si>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</si>
  <si>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</si>
  <si>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</si>
  <si>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</si>
  <si>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</si>
  <si>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</si>
  <si>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</si>
  <si>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</si>
  <si>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</si>
  <si>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</si>
  <si>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</si>
  <si>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</si>
  <si>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</si>
  <si>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</si>
  <si>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</si>
  <si>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</si>
  <si>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</si>
  <si>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</si>
  <si>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</si>
  <si>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</si>
  <si>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</si>
  <si>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</si>
  <si>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</si>
  <si>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</si>
  <si>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</si>
  <si>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</si>
  <si>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</si>
  <si>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</si>
  <si>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</si>
  <si>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</si>
  <si>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</si>
  <si>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</si>
  <si>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</si>
  <si>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</si>
  <si>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</si>
  <si>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</si>
  <si>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</si>
  <si>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</si>
  <si>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</si>
  <si>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</si>
  <si>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</si>
  <si>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</si>
  <si>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</si>
  <si>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</si>
  <si>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</si>
  <si>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</si>
  <si>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</si>
  <si>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</si>
  <si>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</si>
  <si>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</si>
  <si>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</si>
  <si>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</si>
  <si>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</si>
  <si>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</si>
  <si>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</si>
  <si>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</si>
  <si>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</si>
  <si>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</si>
  <si>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</si>
  <si>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</si>
  <si>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</si>
  <si>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</si>
  <si>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</si>
  <si>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</si>
  <si>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</si>
  <si>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</si>
  <si>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</si>
  <si>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</si>
  <si>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</si>
  <si>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</si>
  <si>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</si>
  <si>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</si>
  <si>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</si>
  <si>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</si>
  <si>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</si>
  <si>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</si>
  <si>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</si>
  <si>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</si>
  <si>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</si>
  <si>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</si>
  <si>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</si>
  <si>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</si>
  <si>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</si>
  <si>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</si>
  <si>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</si>
  <si>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</si>
  <si>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</si>
  <si>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</si>
  <si>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</si>
  <si>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</si>
  <si>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</si>
  <si>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</si>
  <si>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</si>
  <si>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</si>
  <si>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</si>
  <si>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</si>
  <si>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</si>
  <si>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</si>
  <si>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</si>
  <si>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</si>
  <si>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</si>
  <si>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</si>
  <si>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</si>
  <si>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</si>
  <si>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</si>
  <si>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</si>
  <si>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</si>
  <si>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</si>
  <si>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</si>
  <si>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</si>
  <si>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</si>
  <si>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</si>
  <si>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</si>
  <si>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</si>
  <si>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</si>
  <si>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</si>
  <si>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</si>
  <si>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</si>
  <si>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</si>
  <si>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</si>
  <si>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</si>
  <si>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</si>
  <si>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</si>
  <si>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</si>
  <si>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</si>
  <si>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</si>
  <si>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</si>
  <si>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</si>
  <si>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</si>
  <si>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</si>
  <si>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</si>
  <si>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</si>
  <si>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</si>
  <si>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</si>
  <si>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</si>
  <si>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</si>
  <si>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</si>
  <si>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</si>
  <si>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</si>
  <si>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</si>
  <si>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</si>
  <si>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</si>
  <si>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</si>
  <si>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</si>
  <si>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</si>
  <si>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</si>
  <si>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</si>
  <si>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</si>
  <si>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</si>
  <si>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</si>
  <si>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</si>
  <si>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</si>
  <si>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</si>
  <si>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</si>
  <si>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</si>
  <si>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</si>
  <si>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</si>
  <si>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</si>
  <si>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</si>
  <si>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</si>
  <si>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</si>
  <si>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</si>
  <si>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</si>
  <si>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</si>
  <si>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</si>
  <si>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</si>
  <si>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</si>
  <si>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</si>
  <si>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</si>
  <si>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</si>
  <si>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</si>
  <si>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</si>
  <si>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</si>
  <si>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</si>
  <si>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</si>
  <si>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</si>
  <si>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</si>
  <si>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</si>
  <si>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</si>
  <si>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</si>
  <si>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</si>
  <si>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</si>
  <si>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</si>
  <si>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</si>
  <si>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</si>
  <si>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</si>
  <si>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</si>
  <si>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</si>
  <si>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</si>
  <si>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</si>
  <si>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</si>
  <si>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</si>
  <si>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</si>
  <si>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</si>
  <si>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</si>
  <si>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</si>
  <si>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</si>
  <si>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</si>
  <si>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</si>
  <si>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</si>
  <si>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</si>
  <si>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</si>
  <si>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</si>
  <si>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</si>
  <si>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</si>
  <si>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</si>
  <si>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</si>
  <si>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</si>
  <si>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</si>
  <si>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</si>
  <si>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</si>
  <si>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</si>
  <si>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</si>
  <si>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</si>
  <si>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</si>
  <si>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</si>
  <si>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</si>
  <si>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</si>
  <si>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</si>
  <si>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</si>
  <si>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</si>
  <si>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</si>
  <si>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</si>
  <si>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</si>
  <si>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</si>
  <si>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</si>
  <si>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</si>
  <si>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</si>
  <si>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</si>
  <si>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</si>
  <si>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</si>
  <si>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</si>
  <si>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</si>
  <si>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</si>
  <si>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</si>
  <si>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</si>
  <si>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</si>
  <si>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</si>
  <si>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</si>
  <si>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</si>
  <si>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</si>
  <si>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</si>
  <si>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</si>
  <si>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</si>
  <si>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</si>
  <si>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</si>
  <si>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</si>
  <si>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</si>
  <si>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</si>
  <si>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</si>
  <si>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</si>
  <si>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</si>
  <si>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</si>
  <si>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</si>
  <si>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</si>
  <si>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</si>
  <si>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</si>
  <si>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</si>
  <si>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</si>
  <si>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</si>
  <si>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</si>
  <si>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</si>
  <si>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</si>
  <si>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</si>
  <si>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</si>
  <si>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</si>
  <si>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</si>
  <si>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</si>
  <si>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</si>
  <si>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</si>
  <si>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</si>
  <si>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</si>
  <si>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</si>
  <si>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</si>
  <si>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</si>
  <si>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</si>
  <si>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</si>
  <si>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</si>
  <si>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</si>
  <si>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</si>
  <si>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</si>
  <si>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</si>
  <si>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</si>
  <si>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</si>
  <si>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</si>
  <si>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</si>
  <si>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</si>
  <si>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</si>
  <si>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</si>
  <si>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</si>
  <si>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</si>
  <si>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</si>
  <si>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</si>
  <si>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</si>
  <si>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</si>
  <si>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</si>
  <si>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</si>
  <si>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</si>
  <si>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</si>
  <si>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</si>
  <si>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</si>
  <si>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</si>
  <si>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</si>
  <si>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</si>
  <si>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</si>
  <si>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</si>
  <si>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</si>
  <si>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</si>
  <si>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</si>
  <si>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</si>
  <si>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</si>
  <si>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</si>
  <si>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</si>
  <si>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</si>
  <si>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</si>
  <si>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</si>
  <si>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</si>
  <si>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</si>
  <si>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</si>
  <si>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</si>
  <si>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</si>
  <si>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</si>
  <si>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</si>
  <si>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</si>
  <si>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</si>
  <si>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</si>
  <si>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</si>
  <si>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</si>
  <si>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</si>
  <si>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</si>
  <si>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</si>
  <si>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</si>
  <si>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</si>
  <si>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</si>
  <si>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</si>
  <si>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</si>
  <si>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</si>
  <si>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</si>
  <si>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</si>
  <si>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</si>
  <si>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</si>
  <si>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</si>
  <si>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</si>
  <si>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</si>
  <si>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</si>
  <si>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</si>
  <si>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</si>
  <si>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</si>
  <si>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</si>
  <si>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</si>
  <si>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</si>
  <si>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</si>
  <si>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</si>
  <si>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</si>
  <si>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</si>
  <si>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</si>
  <si>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</si>
  <si>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</si>
  <si>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</si>
  <si>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</si>
  <si>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</si>
  <si>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</si>
  <si>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</si>
  <si>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</si>
  <si>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</si>
  <si>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</si>
  <si>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</si>
  <si>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</si>
  <si>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</si>
  <si>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</si>
  <si>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</si>
  <si>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</si>
  <si>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</si>
  <si>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</si>
  <si>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</si>
  <si>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</si>
  <si>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</si>
  <si>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</si>
  <si>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</si>
  <si>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</si>
  <si>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</si>
  <si>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</si>
  <si>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</si>
  <si>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</si>
  <si>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</si>
  <si>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</si>
  <si>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</si>
  <si>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</si>
  <si>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</si>
  <si>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</si>
  <si>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</si>
  <si>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</si>
  <si>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</si>
  <si>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</si>
  <si>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</si>
  <si>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</si>
  <si>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</si>
  <si>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</si>
  <si>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</si>
  <si>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</si>
  <si>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</si>
  <si>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</si>
  <si>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</si>
  <si>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</si>
  <si>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</si>
  <si>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</si>
  <si>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</si>
  <si>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</si>
  <si>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</si>
  <si>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</si>
  <si>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</si>
  <si>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</si>
  <si>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</si>
  <si>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</si>
  <si>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</si>
  <si>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</si>
  <si>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</si>
  <si>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</si>
  <si>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</si>
  <si>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</si>
  <si>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</si>
  <si>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</si>
  <si>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</si>
  <si>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</si>
  <si>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</si>
  <si>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</si>
  <si>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</si>
  <si>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</si>
  <si>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</si>
  <si>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</si>
  <si>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</si>
  <si>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</si>
  <si>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</si>
  <si>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</si>
  <si>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</si>
  <si>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</si>
  <si>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</si>
  <si>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</si>
  <si>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</si>
  <si>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</si>
  <si>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</si>
  <si>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</si>
  <si>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</si>
  <si>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</si>
  <si>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</si>
  <si>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</si>
  <si>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</si>
  <si>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</si>
  <si>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</si>
  <si>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</si>
  <si>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</si>
  <si>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</si>
  <si>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</si>
  <si>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</si>
  <si>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</si>
  <si>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</si>
  <si>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</si>
  <si>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</si>
  <si>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</si>
  <si>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</si>
  <si>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</si>
  <si>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</si>
  <si>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</si>
  <si>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</si>
  <si>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</si>
  <si>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</si>
  <si>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</si>
  <si>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</si>
  <si>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</si>
  <si>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</si>
  <si>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</si>
  <si>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</si>
  <si>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</si>
  <si>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</si>
  <si>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</si>
  <si>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</si>
  <si>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</si>
  <si>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</si>
  <si>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</si>
  <si>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</si>
  <si>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</si>
  <si>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</si>
  <si>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</si>
  <si>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</si>
  <si>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</si>
  <si>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</si>
  <si>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</si>
  <si>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</si>
  <si>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</si>
  <si>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</si>
  <si>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</si>
  <si>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</si>
  <si>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</si>
  <si>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</si>
  <si>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</si>
  <si>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</si>
  <si>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</si>
  <si>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</si>
  <si>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</si>
  <si>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</si>
  <si>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</si>
  <si>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</si>
  <si>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</si>
  <si>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</si>
  <si>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</si>
  <si>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</si>
  <si>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</si>
  <si>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</si>
  <si>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</si>
  <si>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</si>
  <si>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</si>
  <si>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</si>
  <si>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</si>
  <si>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</si>
  <si>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</si>
  <si>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</si>
  <si>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</si>
  <si>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</si>
  <si>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</si>
  <si>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</si>
  <si>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</si>
  <si>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</si>
  <si>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</si>
  <si>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</si>
  <si>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</si>
  <si>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</si>
  <si>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</si>
  <si>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</si>
  <si>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</si>
  <si>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</si>
  <si>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</si>
  <si>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</si>
  <si>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</si>
  <si>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</si>
  <si>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</si>
  <si>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</si>
  <si>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</si>
  <si>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</si>
  <si>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</si>
  <si>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</si>
  <si>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</si>
  <si>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</si>
  <si>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</si>
  <si>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</si>
  <si>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</si>
  <si>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</si>
  <si>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</si>
  <si>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</si>
  <si>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</si>
  <si>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</si>
  <si>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</si>
  <si>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</si>
  <si>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</si>
  <si>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</si>
  <si>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</si>
  <si>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</si>
  <si>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</si>
  <si>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</si>
  <si>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</si>
  <si>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</si>
  <si>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</si>
  <si>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</si>
  <si>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</si>
  <si>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</si>
  <si>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</si>
  <si>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</si>
  <si>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</si>
  <si>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</si>
  <si>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</si>
  <si>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</si>
  <si>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</si>
  <si>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</si>
  <si>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</si>
  <si>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</si>
  <si>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</si>
  <si>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</si>
  <si>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</si>
  <si>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</si>
  <si>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</si>
  <si>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</si>
  <si>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</si>
  <si>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</si>
  <si>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</si>
  <si>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</si>
  <si>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</si>
  <si>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</si>
  <si>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</si>
  <si>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</si>
  <si>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</si>
  <si>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</si>
  <si>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</si>
  <si>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</si>
  <si>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</si>
  <si>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</si>
  <si>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</si>
  <si>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</si>
  <si>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</si>
  <si>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</si>
  <si>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</si>
  <si>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</si>
  <si>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</si>
  <si>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</si>
  <si>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</si>
  <si>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</si>
  <si>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</si>
  <si>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</si>
  <si>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</si>
  <si>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</si>
  <si>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</si>
  <si>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</si>
  <si>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</si>
  <si>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</si>
  <si>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</si>
  <si>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</si>
  <si>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</si>
  <si>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</si>
  <si>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</si>
  <si>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</si>
  <si>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</si>
  <si>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</si>
  <si>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</si>
  <si>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</si>
  <si>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</si>
  <si>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</si>
  <si>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</si>
  <si>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</si>
  <si>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</si>
  <si>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</si>
  <si>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</si>
  <si>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</si>
  <si>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</si>
  <si>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</si>
  <si>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</si>
  <si>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</si>
  <si>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</si>
  <si>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</si>
  <si>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</si>
  <si>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</si>
  <si>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</si>
  <si>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</si>
  <si>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</si>
  <si>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</si>
  <si>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</si>
  <si>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</si>
  <si>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</si>
  <si>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</si>
  <si>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</si>
  <si>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</si>
  <si>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</si>
  <si>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</si>
  <si>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</si>
  <si>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</si>
  <si>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</si>
  <si>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</si>
  <si>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</si>
  <si>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</si>
  <si>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</si>
  <si>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</si>
  <si>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</si>
  <si>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</si>
  <si>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</si>
  <si>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</si>
  <si>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</si>
  <si>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</si>
  <si>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</si>
  <si>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</si>
  <si>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</si>
  <si>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</si>
  <si>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</si>
  <si>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</si>
  <si>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</si>
  <si>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</si>
  <si>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</si>
  <si>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</si>
  <si>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</si>
  <si>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</si>
  <si>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</si>
  <si>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</si>
  <si>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</si>
  <si>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</si>
  <si>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</si>
  <si>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</si>
  <si>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</si>
  <si>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</si>
  <si>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</si>
  <si>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</si>
  <si>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</si>
  <si>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</si>
  <si>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</si>
  <si>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</si>
  <si>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</si>
  <si>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</si>
  <si>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</si>
  <si>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</si>
  <si>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</si>
  <si>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</si>
  <si>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</si>
  <si>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</si>
  <si>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</si>
  <si>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</si>
  <si>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</si>
  <si>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</si>
  <si>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</si>
  <si>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</si>
  <si>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</si>
  <si>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</si>
  <si>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</si>
  <si>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</si>
  <si>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</si>
  <si>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</si>
  <si>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</si>
  <si>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</si>
  <si>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</si>
  <si>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</si>
  <si>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</si>
  <si>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</si>
  <si>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</si>
  <si>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</si>
  <si>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</si>
  <si>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</si>
  <si>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</si>
  <si>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</si>
  <si>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</si>
  <si>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</si>
  <si>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</si>
  <si>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</si>
  <si>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</si>
  <si>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</si>
  <si>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</si>
  <si>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</si>
  <si>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</si>
  <si>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</si>
  <si>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</si>
  <si>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</si>
  <si>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</si>
  <si>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</si>
  <si>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</si>
  <si>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</si>
  <si>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</si>
  <si>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</si>
  <si>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</si>
  <si>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</si>
  <si>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</si>
  <si>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</si>
  <si>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</si>
  <si>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</si>
  <si>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</si>
  <si>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</si>
  <si>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</si>
  <si>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</si>
  <si>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</si>
  <si>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</si>
  <si>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</si>
  <si>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</si>
  <si>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</si>
  <si>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</si>
  <si>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</si>
  <si>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</si>
  <si>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</si>
  <si>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</si>
  <si>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</si>
  <si>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</si>
  <si>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</si>
  <si>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</si>
  <si>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</si>
  <si>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</si>
  <si>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</si>
  <si>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</si>
  <si>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</si>
  <si>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</si>
  <si>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</si>
  <si>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</si>
  <si>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</si>
  <si>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</si>
  <si>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</si>
  <si>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</si>
  <si>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</si>
  <si>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</si>
  <si>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</si>
  <si>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</si>
  <si>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</si>
  <si>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</si>
  <si>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</si>
  <si>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</si>
  <si>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</si>
  <si>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</si>
  <si>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</si>
  <si>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</si>
  <si>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</si>
  <si>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</si>
  <si>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</si>
  <si>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</si>
  <si>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</si>
  <si>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</si>
  <si>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</si>
  <si>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</si>
  <si>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</si>
  <si>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</si>
  <si>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</si>
  <si>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</si>
  <si>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</si>
  <si>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</si>
  <si>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</si>
  <si>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</si>
  <si>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</si>
  <si>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</si>
  <si>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</si>
  <si>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</si>
  <si>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</si>
  <si>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</si>
  <si>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</si>
  <si>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</si>
  <si>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</si>
  <si>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</si>
  <si>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</si>
  <si>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</si>
  <si>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</si>
  <si>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</si>
  <si>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</si>
  <si>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</si>
  <si>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</si>
  <si>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</si>
  <si>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</si>
  <si>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</si>
  <si>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</si>
  <si>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</si>
  <si>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</si>
  <si>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</si>
  <si>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</si>
  <si>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</si>
  <si>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</si>
  <si>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</si>
  <si>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</si>
  <si>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</si>
  <si>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</si>
  <si>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</si>
  <si>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</si>
  <si>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</si>
  <si>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</si>
  <si>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</si>
  <si>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</si>
  <si>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</si>
  <si>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</si>
  <si>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</si>
  <si>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</si>
  <si>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</si>
  <si>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</si>
  <si>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</si>
  <si>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</si>
  <si>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</si>
  <si>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</si>
  <si>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</si>
  <si>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</si>
  <si>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</si>
  <si>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</si>
  <si>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</si>
  <si>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</si>
  <si>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</si>
  <si>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</si>
  <si>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</si>
  <si>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</si>
  <si>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</si>
  <si>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</si>
  <si>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</si>
  <si>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</si>
  <si>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</si>
  <si>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</si>
  <si>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</si>
  <si>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</si>
  <si>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</si>
  <si>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</si>
  <si>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</si>
  <si>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</si>
  <si>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</si>
  <si>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</si>
  <si>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</si>
  <si>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</si>
  <si>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</si>
  <si>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</si>
  <si>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</si>
  <si>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</si>
  <si>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</si>
  <si>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</si>
  <si>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</si>
  <si>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</si>
  <si>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</si>
  <si>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</si>
  <si>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</si>
  <si>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</si>
  <si>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</si>
  <si>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</si>
  <si>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</si>
  <si>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</si>
  <si>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</si>
  <si>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</si>
  <si>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</si>
  <si>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</si>
  <si>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</si>
  <si>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</si>
  <si>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</si>
  <si>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</si>
  <si>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</si>
  <si>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</si>
  <si>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</si>
  <si>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</si>
  <si>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</si>
  <si>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</si>
  <si>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</si>
  <si>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</si>
  <si>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</si>
  <si>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</si>
  <si>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</si>
  <si>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</si>
  <si>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</si>
  <si>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</si>
  <si>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</si>
  <si>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</si>
  <si>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</si>
  <si>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</si>
  <si>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</si>
  <si>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</si>
  <si>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</si>
  <si>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</si>
  <si>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</si>
  <si>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</si>
  <si>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</si>
  <si>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</si>
  <si>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</si>
  <si>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</si>
  <si>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</si>
  <si>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</si>
  <si>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</si>
  <si>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</si>
  <si>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</si>
  <si>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</si>
  <si>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</si>
  <si>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</si>
  <si>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</si>
  <si>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</si>
  <si>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</si>
  <si>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</si>
  <si>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</si>
  <si>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</si>
  <si>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</si>
  <si>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</si>
  <si>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</si>
  <si>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</si>
  <si>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</si>
  <si>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</si>
  <si>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</si>
  <si>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</si>
  <si>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</si>
  <si>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</si>
  <si>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</si>
  <si>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</si>
  <si>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</si>
  <si>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</si>
  <si>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</si>
  <si>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</si>
  <si>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</si>
  <si>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</si>
  <si>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</si>
  <si>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</si>
  <si>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</si>
  <si>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</si>
  <si>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</si>
  <si>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</si>
  <si>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</si>
  <si>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</si>
  <si>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</si>
  <si>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</si>
  <si>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</si>
  <si>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</si>
  <si>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</si>
  <si>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</si>
  <si>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</si>
  <si>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</si>
  <si>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</si>
  <si>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</si>
  <si>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</si>
  <si>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</si>
  <si>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</si>
  <si>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</si>
  <si>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</si>
  <si>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</si>
  <si>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</si>
  <si>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</si>
  <si>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</si>
  <si>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</si>
  <si>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</si>
  <si>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</si>
  <si>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</si>
  <si>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</si>
  <si>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</si>
  <si>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</si>
  <si>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</si>
  <si>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</si>
  <si>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</si>
  <si>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</si>
  <si>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</si>
  <si>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</si>
  <si>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</si>
  <si>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</si>
  <si>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</si>
  <si>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</si>
  <si>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</si>
  <si>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</si>
  <si>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</si>
  <si>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</si>
  <si>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</si>
  <si>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</si>
  <si>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</si>
  <si>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</si>
  <si>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</si>
  <si>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</si>
  <si>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</si>
  <si>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</si>
  <si>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</si>
  <si>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</si>
  <si>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</si>
  <si>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</si>
  <si>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</si>
  <si>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</si>
  <si>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</si>
  <si>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</si>
  <si>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</si>
  <si>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</si>
  <si>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</si>
  <si>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</si>
  <si>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</si>
  <si>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</si>
  <si>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</si>
  <si>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</si>
  <si>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</si>
  <si>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</si>
  <si>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</si>
  <si>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</si>
  <si>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</si>
  <si>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</si>
  <si>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</si>
  <si>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</si>
  <si>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</si>
  <si>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</si>
  <si>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</si>
  <si>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</si>
  <si>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</si>
  <si>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</si>
  <si>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</si>
  <si>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</si>
  <si>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</si>
  <si>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</si>
  <si>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</si>
  <si>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</si>
  <si>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</si>
  <si>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</si>
  <si>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</si>
  <si>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</si>
  <si>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</si>
  <si>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</si>
  <si>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</si>
  <si>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</si>
  <si>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</si>
  <si>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</si>
  <si>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</si>
  <si>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</si>
  <si>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</si>
  <si>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</si>
  <si>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</si>
  <si>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</si>
  <si>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</si>
  <si>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</si>
  <si>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</si>
  <si>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</si>
  <si>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</si>
  <si>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</si>
  <si>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</si>
  <si>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</si>
  <si>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</si>
  <si>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</si>
  <si>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</si>
  <si>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</si>
  <si>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</si>
  <si>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</si>
  <si>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</si>
  <si>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</si>
  <si>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</si>
  <si>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</si>
  <si>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</si>
  <si>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</si>
  <si>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</si>
  <si>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</si>
  <si>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</si>
  <si>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</si>
  <si>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</si>
  <si>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</si>
  <si>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</si>
  <si>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</si>
  <si>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</si>
  <si>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</si>
  <si>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</si>
  <si>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</si>
  <si>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</si>
  <si>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</si>
  <si>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</si>
  <si>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</si>
  <si>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</si>
  <si>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</si>
  <si>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</si>
  <si>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</si>
  <si>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</si>
  <si>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</si>
  <si>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</si>
  <si>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</si>
  <si>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</si>
  <si>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</si>
  <si>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</si>
  <si>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</si>
  <si>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</si>
  <si>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</si>
  <si>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</si>
  <si>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</si>
  <si>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</si>
  <si>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</si>
  <si>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</si>
  <si>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</si>
  <si>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</si>
  <si>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</si>
  <si>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</si>
  <si>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</si>
  <si>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</si>
  <si>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</si>
  <si>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</si>
  <si>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</si>
  <si>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</si>
  <si>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</si>
  <si>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</si>
  <si>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</si>
  <si>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</si>
  <si>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</si>
  <si>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</si>
  <si>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</si>
  <si>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</si>
  <si>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</si>
  <si>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</si>
  <si>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</si>
  <si>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</si>
  <si>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</si>
  <si>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</si>
  <si>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</si>
  <si>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</si>
  <si>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</si>
  <si>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</si>
  <si>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</si>
  <si>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</si>
  <si>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</si>
  <si>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</si>
  <si>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</si>
  <si>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</si>
  <si>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</si>
  <si>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</si>
  <si>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</si>
  <si>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</si>
  <si>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</si>
  <si>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</si>
  <si>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</si>
  <si>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</si>
  <si>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</si>
  <si>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</si>
  <si>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</si>
  <si>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</si>
  <si>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</si>
  <si>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</si>
  <si>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</si>
  <si>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</si>
  <si>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</si>
  <si>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</si>
  <si>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</si>
  <si>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</si>
  <si>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</si>
  <si>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</si>
  <si>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</si>
  <si>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</si>
  <si>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</si>
  <si>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</si>
  <si>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</si>
  <si>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</si>
  <si>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</si>
  <si>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</si>
  <si>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</si>
  <si>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</si>
  <si>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</si>
  <si>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</si>
  <si>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</si>
  <si>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</si>
  <si>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</si>
  <si>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</si>
  <si>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</si>
  <si>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</si>
  <si>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</si>
  <si>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</si>
  <si>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</si>
  <si>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</si>
  <si>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</si>
  <si>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</si>
  <si>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</si>
  <si>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</si>
  <si>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</si>
  <si>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</si>
  <si>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</si>
  <si>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</si>
  <si>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</si>
  <si>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</si>
  <si>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</si>
  <si>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</si>
  <si>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</si>
  <si>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</si>
  <si>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</si>
  <si>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</si>
  <si>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</si>
  <si>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</si>
  <si>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</si>
  <si>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</si>
  <si>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</si>
  <si>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</si>
  <si>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</si>
  <si>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</si>
  <si>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</si>
  <si>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</si>
  <si>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</si>
  <si>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</si>
  <si>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</si>
  <si>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</si>
  <si>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</si>
  <si>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</si>
  <si>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</si>
  <si>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</si>
  <si>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</si>
  <si>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</si>
  <si>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</si>
  <si>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</si>
  <si>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</si>
  <si>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</si>
  <si>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</si>
  <si>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</si>
  <si>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</si>
  <si>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</si>
  <si>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</si>
  <si>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</si>
  <si>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</si>
  <si>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</si>
  <si>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</si>
  <si>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</si>
  <si>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</si>
  <si>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</si>
  <si>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</si>
  <si>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</si>
  <si>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</si>
  <si>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</si>
  <si>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</si>
  <si>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</si>
  <si>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</si>
  <si>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</si>
  <si>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</si>
  <si>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</si>
  <si>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</si>
  <si>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</si>
  <si>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</si>
  <si>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</si>
  <si>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</si>
  <si>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</si>
  <si>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</si>
  <si>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</si>
  <si>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</si>
  <si>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</si>
  <si>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</si>
  <si>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</si>
  <si>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</si>
  <si>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</si>
  <si>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</si>
  <si>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</si>
  <si>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</si>
  <si>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</si>
  <si>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</si>
  <si>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</si>
  <si>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</si>
  <si>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</si>
  <si>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</si>
  <si>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</si>
  <si>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</si>
  <si>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</si>
  <si>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</si>
  <si>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</si>
  <si>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</si>
  <si>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</si>
  <si>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</si>
  <si>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</si>
  <si>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</si>
  <si>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</si>
  <si>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</si>
  <si>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</si>
  <si>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</si>
  <si>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</si>
  <si>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</si>
  <si>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</si>
  <si>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</si>
  <si>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</si>
  <si>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</si>
  <si>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</si>
  <si>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</si>
  <si>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</si>
  <si>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</si>
  <si>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</si>
  <si>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</si>
  <si>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</si>
  <si>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</si>
  <si>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</si>
  <si>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</si>
  <si>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</si>
  <si>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</si>
  <si>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</si>
  <si>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</si>
  <si>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</si>
  <si>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</si>
  <si>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</si>
  <si>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</si>
  <si>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</si>
  <si>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</si>
  <si>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</si>
  <si>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</si>
  <si>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</si>
  <si>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</si>
  <si>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</si>
  <si>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</si>
  <si>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</si>
  <si>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</si>
  <si>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</si>
  <si>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</si>
  <si>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</si>
  <si>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</si>
  <si>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</si>
  <si>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</si>
  <si>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</si>
  <si>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</si>
  <si>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</si>
  <si>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</si>
  <si>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</si>
  <si>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</si>
  <si>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</si>
  <si>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</si>
  <si>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</si>
  <si>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</si>
  <si>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</si>
  <si>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</si>
  <si>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</si>
  <si>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</si>
  <si>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</si>
  <si>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</si>
  <si>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</si>
  <si>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</si>
  <si>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</si>
  <si>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</si>
  <si>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</si>
  <si>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</si>
  <si>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</si>
  <si>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</si>
  <si>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</si>
  <si>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</si>
  <si>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</si>
  <si>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</si>
  <si>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</si>
  <si>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</si>
  <si>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</si>
  <si>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</si>
  <si>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</si>
  <si>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</si>
  <si>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</si>
  <si>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</si>
  <si>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</si>
  <si>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</si>
  <si>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</si>
  <si>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</si>
  <si>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</si>
  <si>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</si>
  <si>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</si>
  <si>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</si>
  <si>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</si>
  <si>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</si>
  <si>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</si>
  <si>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</si>
  <si>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</si>
  <si>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</si>
  <si>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</si>
  <si>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</si>
  <si>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</si>
  <si>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</si>
  <si>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</si>
  <si>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</si>
  <si>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</si>
  <si>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</si>
  <si>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</si>
  <si>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</si>
  <si>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</si>
  <si>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</si>
  <si>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</si>
  <si>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</si>
  <si>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</si>
  <si>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</si>
  <si>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</si>
  <si>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</si>
  <si>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</si>
  <si>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</si>
  <si>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</si>
  <si>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</si>
  <si>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</si>
  <si>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</si>
  <si>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</si>
  <si>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</si>
  <si>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</si>
  <si>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</si>
  <si>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</si>
  <si>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</si>
  <si>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</si>
  <si>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</si>
  <si>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</si>
  <si>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</si>
  <si>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</si>
  <si>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</si>
  <si>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</si>
  <si>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</si>
  <si>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</si>
  <si>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</si>
  <si>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</si>
  <si>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</si>
  <si>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</si>
  <si>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</si>
  <si>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</si>
  <si>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</si>
  <si>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</si>
  <si>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</si>
  <si>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</si>
  <si>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</si>
  <si>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</si>
  <si>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</si>
  <si>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</si>
  <si>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</si>
  <si>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</si>
  <si>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</si>
  <si>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</si>
  <si>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</si>
  <si>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</si>
  <si>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</si>
  <si>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</si>
  <si>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</si>
  <si>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</si>
  <si>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</si>
  <si>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</si>
  <si>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</si>
  <si>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</si>
  <si>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</si>
  <si>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</si>
  <si>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</si>
  <si>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</si>
  <si>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</si>
  <si>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</si>
  <si>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</si>
  <si>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</si>
  <si>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</si>
  <si>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</si>
  <si>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</si>
  <si>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</si>
  <si>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</si>
  <si>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</si>
  <si>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</si>
  <si>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</si>
  <si>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</si>
  <si>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</si>
  <si>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</si>
  <si>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</si>
  <si>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</si>
  <si>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</si>
  <si>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</si>
  <si>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</si>
  <si>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</si>
  <si>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</si>
  <si>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</si>
  <si>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</si>
  <si>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</si>
  <si>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</si>
  <si>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</si>
  <si>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</si>
  <si>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</si>
  <si>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</si>
  <si>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</si>
  <si>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</si>
  <si>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</si>
  <si>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</si>
  <si>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</si>
  <si>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</si>
  <si>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</si>
  <si>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</si>
  <si>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</si>
  <si>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</si>
  <si>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</si>
  <si>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</si>
  <si>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</si>
  <si>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</si>
  <si>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</si>
  <si>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</si>
  <si>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</si>
  <si>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</si>
  <si>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</si>
  <si>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</si>
  <si>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</si>
  <si>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</si>
  <si>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</si>
  <si>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</si>
  <si>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</si>
  <si>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</si>
  <si>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</si>
  <si>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</si>
  <si>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</si>
  <si>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</si>
  <si>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</si>
  <si>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</si>
  <si>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</si>
  <si>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</si>
  <si>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</si>
  <si>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</si>
  <si>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</si>
  <si>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</si>
  <si>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</si>
  <si>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</si>
  <si>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</si>
  <si>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</si>
  <si>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</si>
  <si>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</si>
  <si>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</si>
  <si>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</si>
  <si>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</si>
  <si>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</si>
  <si>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</si>
  <si>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</si>
  <si>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</si>
  <si>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</si>
  <si>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</si>
  <si>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</si>
  <si>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</si>
  <si>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</si>
  <si>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</si>
  <si>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</si>
  <si>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</si>
  <si>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</si>
  <si>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</si>
  <si>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</si>
  <si>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</si>
  <si>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</si>
  <si>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</si>
  <si>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</si>
  <si>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</si>
  <si>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</si>
  <si>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</si>
  <si>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</si>
  <si>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</si>
  <si>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</si>
  <si>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</si>
  <si>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</si>
  <si>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</si>
  <si>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</si>
  <si>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</si>
  <si>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</si>
  <si>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</si>
  <si>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</si>
  <si>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</si>
  <si>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</si>
  <si>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</si>
  <si>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</si>
  <si>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</si>
  <si>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</si>
  <si>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</si>
  <si>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</si>
  <si>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</si>
  <si>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</si>
  <si>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</si>
  <si>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</si>
  <si>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</si>
  <si>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</si>
  <si>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</si>
  <si>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</si>
  <si>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</si>
  <si>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</si>
  <si>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</si>
  <si>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</si>
  <si>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</si>
  <si>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</si>
  <si>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</si>
  <si>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</si>
  <si>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</si>
  <si>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</si>
  <si>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</si>
  <si>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</si>
  <si>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</si>
  <si>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</si>
  <si>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</si>
  <si>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</si>
  <si>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</si>
  <si>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</si>
  <si>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</si>
  <si>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</si>
  <si>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</si>
  <si>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</si>
  <si>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</si>
  <si>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</si>
  <si>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</si>
  <si>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</si>
  <si>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</si>
  <si>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</si>
  <si>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</si>
  <si>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</si>
  <si>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</si>
  <si>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</si>
  <si>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</si>
  <si>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</si>
  <si>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</si>
  <si>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</si>
  <si>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</si>
  <si>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</si>
  <si>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</si>
  <si>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</si>
  <si>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</si>
  <si>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</si>
  <si>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</si>
  <si>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</si>
  <si>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</si>
  <si>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</si>
  <si>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</si>
  <si>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</si>
  <si>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</si>
  <si>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</si>
  <si>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</si>
  <si>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</si>
  <si>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</si>
  <si>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</si>
  <si>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</si>
  <si>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</si>
  <si>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</si>
  <si>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</si>
  <si>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</si>
  <si>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</si>
  <si>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</si>
  <si>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</si>
  <si>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</si>
  <si>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</si>
  <si>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</si>
  <si>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</si>
  <si>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</si>
  <si>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</si>
  <si>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</si>
  <si>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</si>
  <si>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</si>
  <si>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</si>
  <si>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</si>
  <si>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</si>
  <si>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</si>
  <si>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</si>
  <si>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</si>
  <si>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</si>
  <si>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</si>
  <si>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</si>
  <si>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</si>
  <si>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</si>
  <si>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</si>
  <si>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</si>
  <si>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</si>
  <si>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</si>
  <si>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</si>
  <si>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</si>
  <si>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</si>
  <si>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</si>
  <si>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</si>
  <si>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</si>
  <si>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</si>
  <si>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</si>
  <si>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</si>
  <si>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</si>
  <si>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</si>
  <si>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</si>
  <si>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</si>
  <si>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</si>
  <si>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</si>
  <si>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</si>
  <si>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</si>
  <si>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</si>
  <si>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</si>
  <si>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</si>
  <si>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</si>
  <si>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</si>
  <si>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</si>
  <si>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</si>
  <si>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</si>
  <si>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</si>
  <si>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</si>
  <si>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</si>
  <si>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</si>
  <si>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</si>
  <si>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</si>
  <si>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</si>
  <si>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</si>
  <si>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</si>
  <si>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</si>
  <si>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</si>
  <si>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</si>
  <si>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</si>
  <si>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</si>
  <si>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</si>
  <si>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</si>
  <si>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</si>
  <si>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</si>
  <si>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</si>
  <si>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</si>
  <si>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</si>
  <si>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</si>
  <si>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</si>
  <si>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</si>
  <si>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</si>
  <si>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</si>
  <si>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</si>
  <si>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</si>
  <si>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</si>
  <si>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</si>
  <si>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</si>
  <si>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</si>
  <si>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</si>
  <si>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</si>
  <si>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</si>
  <si>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</si>
  <si>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</si>
  <si>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</si>
  <si>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</si>
  <si>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</si>
  <si>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</si>
  <si>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</si>
  <si>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</si>
  <si>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</si>
  <si>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</si>
  <si>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</si>
  <si>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</si>
  <si>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</si>
  <si>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</si>
  <si>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</si>
  <si>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</si>
  <si>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</si>
  <si>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</si>
  <si>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</si>
  <si>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</si>
  <si>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</si>
  <si>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</si>
  <si>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</si>
  <si>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</si>
  <si>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</si>
  <si>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</si>
  <si>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</si>
  <si>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</si>
  <si>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</si>
  <si>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</si>
  <si>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</si>
  <si>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</si>
  <si>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</si>
  <si>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</si>
  <si>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</si>
  <si>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</si>
  <si>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</si>
  <si>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</si>
  <si>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</si>
  <si>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</si>
  <si>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</si>
  <si>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</si>
  <si>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</si>
  <si>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</si>
  <si>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</si>
  <si>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</si>
  <si>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</si>
  <si>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</si>
  <si>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</si>
  <si>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</si>
  <si>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</si>
  <si>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</si>
  <si>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</si>
  <si>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</si>
  <si>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</si>
  <si>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</si>
  <si>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</si>
  <si>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</si>
  <si>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</si>
  <si>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</si>
  <si>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</si>
  <si>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</si>
  <si>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</si>
  <si>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</si>
  <si>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</si>
  <si>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</si>
  <si>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</si>
  <si>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</si>
  <si>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</si>
  <si>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</si>
  <si>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</si>
  <si>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</si>
  <si>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</si>
  <si>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</si>
  <si>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</si>
  <si>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</si>
  <si>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</si>
  <si>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</si>
  <si>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</si>
  <si>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</si>
  <si>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</si>
  <si>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</si>
  <si>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</si>
  <si>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</si>
  <si>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</si>
  <si>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</si>
  <si>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</si>
  <si>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</si>
  <si>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</si>
  <si>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</si>
  <si>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</si>
  <si>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</si>
  <si>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</si>
  <si>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</si>
  <si>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</si>
  <si>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</si>
  <si>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</si>
  <si>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</si>
  <si>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</si>
  <si>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</si>
  <si>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</si>
  <si>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</si>
  <si>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</si>
  <si>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</si>
  <si>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</si>
  <si>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</si>
  <si>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</si>
  <si>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</si>
  <si>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</si>
  <si>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</si>
  <si>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</si>
  <si>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</si>
  <si>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</si>
  <si>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</si>
  <si>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</si>
  <si>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</si>
  <si>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</si>
  <si>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</si>
  <si>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</si>
  <si>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</si>
  <si>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</si>
  <si>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</si>
  <si>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</si>
  <si>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</si>
  <si>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</si>
  <si>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</si>
  <si>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</si>
  <si>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</si>
  <si>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</si>
  <si>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</si>
  <si>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</si>
  <si>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</si>
  <si>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</si>
  <si>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</si>
  <si>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</si>
  <si>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</si>
  <si>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</si>
  <si>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</si>
  <si>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</si>
  <si>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</si>
  <si>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</si>
  <si>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</si>
  <si>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</si>
  <si>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</si>
  <si>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</si>
  <si>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</si>
  <si>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</si>
  <si>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</si>
  <si>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</si>
  <si>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</si>
  <si>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</si>
  <si>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</si>
  <si>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</si>
  <si>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</si>
  <si>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</si>
  <si>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</si>
  <si>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</si>
  <si>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</si>
  <si>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</si>
  <si>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</si>
  <si>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</si>
  <si>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</si>
  <si>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</si>
  <si>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</si>
  <si>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</si>
  <si>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</si>
  <si>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</si>
  <si>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</si>
  <si>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</si>
  <si>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</si>
  <si>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</si>
  <si>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</si>
  <si>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</si>
  <si>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</si>
  <si>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</si>
  <si>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</si>
  <si>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</si>
  <si>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</si>
  <si>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</si>
  <si>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</si>
  <si>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</si>
  <si>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</si>
  <si>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</si>
  <si>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</si>
  <si>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</si>
  <si>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</si>
  <si>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</si>
  <si>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</si>
  <si>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</si>
  <si>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</si>
  <si>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</si>
  <si>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</si>
  <si>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</si>
  <si>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</si>
  <si>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</si>
  <si>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</si>
  <si>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</si>
  <si>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</si>
  <si>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</si>
  <si>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</si>
  <si>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</si>
  <si>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</si>
  <si>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</si>
  <si>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</si>
  <si>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</si>
  <si>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</si>
  <si>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</si>
  <si>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</si>
  <si>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</si>
  <si>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</si>
  <si>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</si>
  <si>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</si>
  <si>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</si>
  <si>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</si>
  <si>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</si>
  <si>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</si>
  <si>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</si>
  <si>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</si>
  <si>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</si>
  <si>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</si>
  <si>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</si>
  <si>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</si>
  <si>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</si>
  <si>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</si>
  <si>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</si>
  <si>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</si>
  <si>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</si>
  <si>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</si>
  <si>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</si>
  <si>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</si>
  <si>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</si>
  <si>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</si>
  <si>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</si>
  <si>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</si>
  <si>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</si>
  <si>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</si>
  <si>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</si>
  <si>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</si>
  <si>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</si>
  <si>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</si>
  <si>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</si>
  <si>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</si>
  <si>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</si>
  <si>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</si>
  <si>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</si>
  <si>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</si>
  <si>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</si>
  <si>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</si>
  <si>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</si>
  <si>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</si>
  <si>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</si>
  <si>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</si>
  <si>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</si>
  <si>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</si>
  <si>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</si>
  <si>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</si>
  <si>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</si>
  <si>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</si>
  <si>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</si>
  <si>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</si>
  <si>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</si>
  <si>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</si>
  <si>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</si>
  <si>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</si>
  <si>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</si>
  <si>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</si>
  <si>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</si>
  <si>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</si>
  <si>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</si>
  <si>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</si>
  <si>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</si>
  <si>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</si>
  <si>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</si>
  <si>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</si>
  <si>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</si>
  <si>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</si>
  <si>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</si>
  <si>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</si>
  <si>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</si>
  <si>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</si>
  <si>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</si>
  <si>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</si>
  <si>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</si>
  <si>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</si>
  <si>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</si>
  <si>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</si>
  <si>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</si>
  <si>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</si>
  <si>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</si>
  <si>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</si>
  <si>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</si>
  <si>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</si>
  <si>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</si>
  <si>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</si>
  <si>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</si>
  <si>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</si>
  <si>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</si>
  <si>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</si>
  <si>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</si>
  <si>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</si>
  <si>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</si>
  <si>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</si>
  <si>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</si>
  <si>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</si>
  <si>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</si>
  <si>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</si>
  <si>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</si>
  <si>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</si>
  <si>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</si>
  <si>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</si>
  <si>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</si>
  <si>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</si>
  <si>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</si>
  <si>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</si>
  <si>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</si>
  <si>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</si>
  <si>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</si>
  <si>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</si>
  <si>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</si>
  <si>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</si>
  <si>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</si>
  <si>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</si>
  <si>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</si>
  <si>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</si>
  <si>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</si>
  <si>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</si>
  <si>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</si>
  <si>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</si>
  <si>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</si>
  <si>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</si>
  <si>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</si>
  <si>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</si>
  <si>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</si>
  <si>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</si>
  <si>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</si>
  <si>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</si>
  <si>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</si>
  <si>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</si>
  <si>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</si>
  <si>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</si>
  <si>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</si>
  <si>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</si>
  <si>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</si>
  <si>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</si>
  <si>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</si>
  <si>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</si>
  <si>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</si>
  <si>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</si>
  <si>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</si>
  <si>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</si>
  <si>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</si>
  <si>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</si>
  <si>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</si>
  <si>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</si>
  <si>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</si>
  <si>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</si>
  <si>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</si>
  <si>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</si>
  <si>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</si>
  <si>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</si>
  <si>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</si>
  <si>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</si>
  <si>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</si>
  <si>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</si>
  <si>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</si>
  <si>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</si>
  <si>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</si>
  <si>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</si>
  <si>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</si>
  <si>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</si>
  <si>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</si>
  <si>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</si>
  <si>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</si>
  <si>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</si>
  <si>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</si>
  <si>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</si>
  <si>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</si>
  <si>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</si>
  <si>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</si>
  <si>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</si>
  <si>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</si>
  <si>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</si>
  <si>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</si>
  <si>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</si>
  <si>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</si>
  <si>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</si>
  <si>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</si>
  <si>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</si>
  <si>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</si>
  <si>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</si>
  <si>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</si>
  <si>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</si>
  <si>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</si>
  <si>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</si>
  <si>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</si>
  <si>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</si>
  <si>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</si>
  <si>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</si>
  <si>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</si>
  <si>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</si>
  <si>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</si>
  <si>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</si>
  <si>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</si>
  <si>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</si>
  <si>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</si>
  <si>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</si>
  <si>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</si>
  <si>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</si>
  <si>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</si>
  <si>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</si>
  <si>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</si>
  <si>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</si>
  <si>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</si>
  <si>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</si>
  <si>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</si>
  <si>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</si>
  <si>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</si>
  <si>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</si>
  <si>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</si>
  <si>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</si>
  <si>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</si>
  <si>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</si>
  <si>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</si>
  <si>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</si>
  <si>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</si>
  <si>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</si>
  <si>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</si>
  <si>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</si>
  <si>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</si>
  <si>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</si>
  <si>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</si>
  <si>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</si>
  <si>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</si>
  <si>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</si>
  <si>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</si>
  <si>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</si>
  <si>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</si>
  <si>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</si>
  <si>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</si>
  <si>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</si>
  <si>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</si>
  <si>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</si>
  <si>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</si>
  <si>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</si>
  <si>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</si>
  <si>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</si>
  <si>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</si>
  <si>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</si>
  <si>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</si>
  <si>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</si>
  <si>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</si>
  <si>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</si>
  <si>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</si>
  <si>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</si>
  <si>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</si>
  <si>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</si>
  <si>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</si>
  <si>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</si>
  <si>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</si>
  <si>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</si>
  <si>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</si>
  <si>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</si>
  <si>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</si>
  <si>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</si>
  <si>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</si>
  <si>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</si>
  <si>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</si>
  <si>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</si>
  <si>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</si>
  <si>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</si>
  <si>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</si>
  <si>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</si>
  <si>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</si>
  <si>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</si>
  <si>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</si>
  <si>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</si>
  <si>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</si>
  <si>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</si>
  <si>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</si>
  <si>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</si>
  <si>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</si>
  <si>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</si>
  <si>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</si>
  <si>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</si>
  <si>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</si>
  <si>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</si>
  <si>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</si>
  <si>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</si>
  <si>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</si>
  <si>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</si>
  <si>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</si>
  <si>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</si>
  <si>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</si>
  <si>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</si>
  <si>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</si>
  <si>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</si>
  <si>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</si>
  <si>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</si>
  <si>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</si>
  <si>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</si>
  <si>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</si>
  <si>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</si>
  <si>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</si>
  <si>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</si>
  <si>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</si>
  <si>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</si>
  <si>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</si>
  <si>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</si>
  <si>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</si>
  <si>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</si>
  <si>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</si>
  <si>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</si>
  <si>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</si>
  <si>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</si>
  <si>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</si>
  <si>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</si>
  <si>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</si>
  <si>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</si>
  <si>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</si>
  <si>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</si>
  <si>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</si>
  <si>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</si>
  <si>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</si>
  <si>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</si>
  <si>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</si>
  <si>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</si>
  <si>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</si>
  <si>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</si>
  <si>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</si>
  <si>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</si>
  <si>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</si>
  <si>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</si>
  <si>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</si>
  <si>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</si>
  <si>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</si>
  <si>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</si>
  <si>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</si>
  <si>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</si>
  <si>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</si>
  <si>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</si>
  <si>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</si>
  <si>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</si>
  <si>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</si>
  <si>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</si>
  <si>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</si>
  <si>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</si>
  <si>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</si>
  <si>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</si>
  <si>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</si>
  <si>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</si>
  <si>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</si>
  <si>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</si>
  <si>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</si>
  <si>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</si>
  <si>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</si>
  <si>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</si>
  <si>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</si>
  <si>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</si>
  <si>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</si>
  <si>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</si>
  <si>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</si>
  <si>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</si>
  <si>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</si>
  <si>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</si>
  <si>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</si>
  <si>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</si>
  <si>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</si>
  <si>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</si>
  <si>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</si>
  <si>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</si>
  <si>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</si>
  <si>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</si>
  <si>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</si>
  <si>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</si>
  <si>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</si>
  <si>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</si>
  <si>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</si>
  <si>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</si>
  <si>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</si>
  <si>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</si>
  <si>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</si>
  <si>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</si>
  <si>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</si>
  <si>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</si>
  <si>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</si>
  <si>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</si>
  <si>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</si>
  <si>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</si>
  <si>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</si>
  <si>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</si>
  <si>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</si>
  <si>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</si>
  <si>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</si>
  <si>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</si>
  <si>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</si>
  <si>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</si>
  <si>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</si>
  <si>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</si>
  <si>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</si>
  <si>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</si>
  <si>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</si>
  <si>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</si>
  <si>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</si>
  <si>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</si>
  <si>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</si>
  <si>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</si>
  <si>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</si>
  <si>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</si>
  <si>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</si>
  <si>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</si>
  <si>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</si>
  <si>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</si>
  <si>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</si>
  <si>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</si>
  <si>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</si>
  <si>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</si>
  <si>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</si>
  <si>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</si>
  <si>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</si>
  <si>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</si>
  <si>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</si>
  <si>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</si>
  <si>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</si>
  <si>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</si>
  <si>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</si>
  <si>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</si>
  <si>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</si>
  <si>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</si>
  <si>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</si>
  <si>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</si>
  <si>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</si>
  <si>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</si>
  <si>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</si>
  <si>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</si>
  <si>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</si>
  <si>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</si>
  <si>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</si>
  <si>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</si>
  <si>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</si>
  <si>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</si>
  <si>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</si>
  <si>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</si>
  <si>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</si>
  <si>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</si>
  <si>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</si>
  <si>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</si>
  <si>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</si>
  <si>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</si>
  <si>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</si>
  <si>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</si>
  <si>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</si>
  <si>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</si>
  <si>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</si>
  <si>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</si>
  <si>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</si>
  <si>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</si>
  <si>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</si>
  <si>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</si>
  <si>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</si>
  <si>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</si>
  <si>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</si>
  <si>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</si>
  <si>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</si>
  <si>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</si>
  <si>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</si>
  <si>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</si>
  <si>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</si>
  <si>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</si>
  <si>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</si>
  <si>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</si>
  <si>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</si>
  <si>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</si>
  <si>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</si>
  <si>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</si>
  <si>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</si>
  <si>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</si>
  <si>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</si>
  <si>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</si>
  <si>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</si>
  <si>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</si>
  <si>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</si>
  <si>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</si>
  <si>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</si>
  <si>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</si>
  <si>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</si>
  <si>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</si>
  <si>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</si>
  <si>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</si>
  <si>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</si>
  <si>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</si>
  <si>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</si>
  <si>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</si>
  <si>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</si>
  <si>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</si>
  <si>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</si>
  <si>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</si>
  <si>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</si>
  <si>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</si>
  <si>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</si>
  <si>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</si>
  <si>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</si>
  <si>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</si>
  <si>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</si>
  <si>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</si>
  <si>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</si>
  <si>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</si>
  <si>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</si>
  <si>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</si>
  <si>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</si>
  <si>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</si>
  <si>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</si>
  <si>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</si>
  <si>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</si>
  <si>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</si>
  <si>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</si>
  <si>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</si>
  <si>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</si>
  <si>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</si>
  <si>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</si>
  <si>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</si>
  <si>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</si>
  <si>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</si>
  <si>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</si>
  <si>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</si>
  <si>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</si>
  <si>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</si>
  <si>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</si>
  <si>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</si>
  <si>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</si>
  <si>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</si>
  <si>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</si>
  <si>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</si>
  <si>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</si>
  <si>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</si>
  <si>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</si>
  <si>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</si>
  <si>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</si>
  <si>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</si>
  <si>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</si>
  <si>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</si>
  <si>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</si>
  <si>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</si>
  <si>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</si>
  <si>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</si>
  <si>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</si>
  <si>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</si>
  <si>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</si>
  <si>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</si>
  <si>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</si>
  <si>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</si>
  <si>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</si>
  <si>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</si>
  <si>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</si>
  <si>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</si>
  <si>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</si>
  <si>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</si>
  <si>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</si>
  <si>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</si>
  <si>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</si>
  <si>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</si>
  <si>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</si>
  <si>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</si>
  <si>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</si>
  <si>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</si>
  <si>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</si>
  <si>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</si>
  <si>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</si>
  <si>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</si>
  <si>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</si>
  <si>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</si>
  <si>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</si>
  <si>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</si>
  <si>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</si>
  <si>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</si>
  <si>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</si>
  <si>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</si>
  <si>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</si>
  <si>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</si>
  <si>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</si>
  <si>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</si>
  <si>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</si>
  <si>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</si>
  <si>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</si>
  <si>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</si>
  <si>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</si>
  <si>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</si>
  <si>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</si>
  <si>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</si>
  <si>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</si>
  <si>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</si>
  <si>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</si>
  <si>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</si>
  <si>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</si>
  <si>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</si>
  <si>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</si>
  <si>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</si>
  <si>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</si>
  <si>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</si>
  <si>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</si>
  <si>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</si>
  <si>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</si>
  <si>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</si>
  <si>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</si>
  <si>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</si>
  <si>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</si>
  <si>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</si>
  <si>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</si>
  <si>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</si>
  <si>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</si>
  <si>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</si>
  <si>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</si>
  <si>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</si>
  <si>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</si>
  <si>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</si>
  <si>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</si>
  <si>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</si>
  <si>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</si>
  <si>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</si>
  <si>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</si>
  <si>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</si>
  <si>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</si>
  <si>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</si>
  <si>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</si>
  <si>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</si>
  <si>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</si>
  <si>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</si>
  <si>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</si>
  <si>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</si>
  <si>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</si>
  <si>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</si>
  <si>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</si>
  <si>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</si>
  <si>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</si>
  <si>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</si>
  <si>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</si>
  <si>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</si>
  <si>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</si>
  <si>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</si>
  <si>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</si>
  <si>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</si>
  <si>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</si>
  <si>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</si>
  <si>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</si>
  <si>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</si>
  <si>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</si>
  <si>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</si>
  <si>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</si>
  <si>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</si>
  <si>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</si>
  <si>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</si>
  <si>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</si>
  <si>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</si>
  <si>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</si>
  <si>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</si>
  <si>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</si>
  <si>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</si>
  <si>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</si>
  <si>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</si>
  <si>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</si>
  <si>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</si>
  <si>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</si>
  <si>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</si>
  <si>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</si>
  <si>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</si>
  <si>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</si>
  <si>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</si>
  <si>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</si>
  <si>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</si>
  <si>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</si>
  <si>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</si>
  <si>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</si>
  <si>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</si>
  <si>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</si>
  <si>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</si>
  <si>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</si>
  <si>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</si>
  <si>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</si>
  <si>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</si>
  <si>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</si>
  <si>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</si>
  <si>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</si>
  <si>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</si>
  <si>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</si>
  <si>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</si>
  <si>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</si>
  <si>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</si>
  <si>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</si>
  <si>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</si>
  <si>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</si>
  <si>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</si>
  <si>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</si>
  <si>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</si>
  <si>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</si>
  <si>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</si>
  <si>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</si>
  <si>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</si>
  <si>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</si>
  <si>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</si>
  <si>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</si>
  <si>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</si>
  <si>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</si>
  <si>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</si>
  <si>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</si>
  <si>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</si>
  <si>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</si>
  <si>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</si>
  <si>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</si>
  <si>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</si>
  <si>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</si>
  <si>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</si>
  <si>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</si>
  <si>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</si>
  <si>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</si>
  <si>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</si>
  <si>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</si>
  <si>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</si>
  <si>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</si>
  <si>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</si>
  <si>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</si>
  <si>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</si>
  <si>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</si>
  <si>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</si>
  <si>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</si>
  <si>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</si>
  <si>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</si>
  <si>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</si>
  <si>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</si>
  <si>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</si>
  <si>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</si>
  <si>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</si>
  <si>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</si>
  <si>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</si>
  <si>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</si>
  <si>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</si>
  <si>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</si>
  <si>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</si>
  <si>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</si>
  <si>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</si>
  <si>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</si>
  <si>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</si>
  <si>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</si>
  <si>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</si>
  <si>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</si>
  <si>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</si>
  <si>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</si>
  <si>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</si>
  <si>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</si>
  <si>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</si>
  <si>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</si>
  <si>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</si>
  <si>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</si>
  <si>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</si>
  <si>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</si>
  <si>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</si>
  <si>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</si>
  <si>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</si>
  <si>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</si>
  <si>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</si>
  <si>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</si>
  <si>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</si>
  <si>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</si>
  <si>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</si>
  <si>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</si>
  <si>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</si>
  <si>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</si>
  <si>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</si>
  <si>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</si>
  <si>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</si>
  <si>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</si>
  <si>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</si>
  <si>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</si>
  <si>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</si>
  <si>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</si>
  <si>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</si>
  <si>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</si>
  <si>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</si>
  <si>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</si>
  <si>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</si>
  <si>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</si>
  <si>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</si>
  <si>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</si>
  <si>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</si>
  <si>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</si>
  <si>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</si>
  <si>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</si>
  <si>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</si>
  <si>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</si>
  <si>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</si>
  <si>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</si>
  <si>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</si>
  <si>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</si>
  <si>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</si>
  <si>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</si>
  <si>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</si>
  <si>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</si>
  <si>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</si>
  <si>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</si>
  <si>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</si>
  <si>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</si>
  <si>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</si>
  <si>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</si>
  <si>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</si>
  <si>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</si>
  <si>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</si>
  <si>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</si>
  <si>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</si>
  <si>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</si>
  <si>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</si>
  <si>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</si>
  <si>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</si>
  <si>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</si>
  <si>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</si>
  <si>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</si>
  <si>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</si>
  <si>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</si>
  <si>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</si>
  <si>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</si>
  <si>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</si>
  <si>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</si>
  <si>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</si>
  <si>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</si>
  <si>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</si>
  <si>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</si>
  <si>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</si>
  <si>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</si>
  <si>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</si>
  <si>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</si>
  <si>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</si>
  <si>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</si>
  <si>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</si>
  <si>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</si>
  <si>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</si>
  <si>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</si>
  <si>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</si>
  <si>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</si>
  <si>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</si>
  <si>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</si>
  <si>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</si>
  <si>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</si>
  <si>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</si>
  <si>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</si>
  <si>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</si>
  <si>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</si>
  <si>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</si>
  <si>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</si>
  <si>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</si>
  <si>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</si>
  <si>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</si>
  <si>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</si>
  <si>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</si>
  <si>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</si>
  <si>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</si>
  <si>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</si>
  <si>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</si>
  <si>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</si>
  <si>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</si>
  <si>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</si>
  <si>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</si>
  <si>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</si>
  <si>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</si>
  <si>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</si>
  <si>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</si>
  <si>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</si>
  <si>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</si>
  <si>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</si>
  <si>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</si>
  <si>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</si>
  <si>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</si>
  <si>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</si>
  <si>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</si>
  <si>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</si>
  <si>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</si>
  <si>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</si>
  <si>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</si>
  <si>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</si>
  <si>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</si>
  <si>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</si>
  <si>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</si>
  <si>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</si>
  <si>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</si>
  <si>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</si>
  <si>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</si>
  <si>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</si>
  <si>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</si>
  <si>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</si>
  <si>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</si>
  <si>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</si>
  <si>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</si>
  <si>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</si>
  <si>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</si>
  <si>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</si>
  <si>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</si>
  <si>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</si>
  <si>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</si>
  <si>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</si>
  <si>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</si>
  <si>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</si>
  <si>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</si>
  <si>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</si>
  <si>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</si>
  <si>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</si>
  <si>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</si>
  <si>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</si>
  <si>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</si>
  <si>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</si>
  <si>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</si>
  <si>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</si>
  <si>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</si>
  <si>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</si>
  <si>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</si>
  <si>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</si>
  <si>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</si>
  <si>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</si>
  <si>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</si>
  <si>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</si>
  <si>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</si>
  <si>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</si>
  <si>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</si>
  <si>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</si>
  <si>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</si>
  <si>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</si>
  <si>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</si>
  <si>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</si>
  <si>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</si>
  <si>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</si>
  <si>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</si>
  <si>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</si>
  <si>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</si>
  <si>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</si>
  <si>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</si>
  <si>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</si>
  <si>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</si>
  <si>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</si>
  <si>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</si>
  <si>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</si>
  <si>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</si>
  <si>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</si>
  <si>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</si>
  <si>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</si>
  <si>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</si>
  <si>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</si>
  <si>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</si>
  <si>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</si>
  <si>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</si>
  <si>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</si>
  <si>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</si>
  <si>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</si>
  <si>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</si>
  <si>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</si>
  <si>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</si>
  <si>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</si>
  <si>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</si>
  <si>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</si>
  <si>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</si>
  <si>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</si>
  <si>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</si>
  <si>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</si>
  <si>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</si>
  <si>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</si>
  <si>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</si>
  <si>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</si>
  <si>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</si>
  <si>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</si>
  <si>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</si>
  <si>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</si>
  <si>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</si>
  <si>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</si>
  <si>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</si>
  <si>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</si>
  <si>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</si>
  <si>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</si>
  <si>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</si>
  <si>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</si>
  <si>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</si>
  <si>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</si>
  <si>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</si>
  <si>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</si>
  <si>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</si>
  <si>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</si>
  <si>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</si>
  <si>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</si>
  <si>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</si>
  <si>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</si>
  <si>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</si>
  <si>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</si>
  <si>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</si>
  <si>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</si>
  <si>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</si>
  <si>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</si>
  <si>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</si>
  <si>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</si>
  <si>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</si>
  <si>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</si>
  <si>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</si>
  <si>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</si>
  <si>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</si>
  <si>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</si>
  <si>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</si>
  <si>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</si>
  <si>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</si>
  <si>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</si>
  <si>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</si>
  <si>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</si>
  <si>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</si>
  <si>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</si>
  <si>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</si>
  <si>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</si>
  <si>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</si>
  <si>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</si>
  <si>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</si>
  <si>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</si>
  <si>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</si>
  <si>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</si>
  <si>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</si>
  <si>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</si>
  <si>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</si>
  <si>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</si>
  <si>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</si>
  <si>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</si>
  <si>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</si>
  <si>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</si>
  <si>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</si>
  <si>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</si>
  <si>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</si>
  <si>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</si>
  <si>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</si>
  <si>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</si>
  <si>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</si>
  <si>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</si>
  <si>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</si>
  <si>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</si>
  <si>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</si>
  <si>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</si>
  <si>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</si>
  <si>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</si>
  <si>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</si>
  <si>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</si>
  <si>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</si>
  <si>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</si>
  <si>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</si>
  <si>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</si>
  <si>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</si>
  <si>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</si>
  <si>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</si>
  <si>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</si>
  <si>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</si>
  <si>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</si>
  <si>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</si>
  <si>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</si>
  <si>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</si>
  <si>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</si>
  <si>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</si>
  <si>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</si>
  <si>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</si>
  <si>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</si>
  <si>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</si>
  <si>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</si>
  <si>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</si>
  <si>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</si>
  <si>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</si>
  <si>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</si>
  <si>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</si>
  <si>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</si>
  <si>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</si>
  <si>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</si>
  <si>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</si>
  <si>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</si>
  <si>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</si>
  <si>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</si>
  <si>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</si>
  <si>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</si>
  <si>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</si>
  <si>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</si>
  <si>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</si>
  <si>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</si>
  <si>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</si>
  <si>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</si>
  <si>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</si>
  <si>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</si>
  <si>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</si>
  <si>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</si>
  <si>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</si>
  <si>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</si>
  <si>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</si>
  <si>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</si>
  <si>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</si>
  <si>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</si>
  <si>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</si>
  <si>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</si>
  <si>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</si>
  <si>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</si>
  <si>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</si>
  <si>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</si>
  <si>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</si>
  <si>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</si>
  <si>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</si>
  <si>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</si>
  <si>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</si>
  <si>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</si>
  <si>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</si>
  <si>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</si>
  <si>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</si>
  <si>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</si>
  <si>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</si>
  <si>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</si>
  <si>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</si>
  <si>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</si>
  <si>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</si>
  <si>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</si>
  <si>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</si>
  <si>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</si>
  <si>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</si>
  <si>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</si>
  <si>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</si>
  <si>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</si>
  <si>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</si>
  <si>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</si>
  <si>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</si>
  <si>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</si>
  <si>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</si>
  <si>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</si>
  <si>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</si>
  <si>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</si>
  <si>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</si>
  <si>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</si>
  <si>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</si>
  <si>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</si>
  <si>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</si>
  <si>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</si>
  <si>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</si>
  <si>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</si>
  <si>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</si>
  <si>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</si>
  <si>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</si>
  <si>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</si>
  <si>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</si>
  <si>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</si>
  <si>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</si>
  <si>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</si>
  <si>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</si>
  <si>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</si>
  <si>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</si>
  <si>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</si>
  <si>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</si>
  <si>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</si>
  <si>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</si>
  <si>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</si>
  <si>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</si>
  <si>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</si>
  <si>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</si>
  <si>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</si>
  <si>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</si>
  <si>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</si>
  <si>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</si>
  <si>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</si>
  <si>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</si>
  <si>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</si>
  <si>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</si>
  <si>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</si>
  <si>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</si>
  <si>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</si>
  <si>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</si>
  <si>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</si>
  <si>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</si>
  <si>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</si>
  <si>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</si>
  <si>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</si>
  <si>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</si>
  <si>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</si>
  <si>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</si>
  <si>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</si>
  <si>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</si>
  <si>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</si>
  <si>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</si>
  <si>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</si>
  <si>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</si>
  <si>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</si>
  <si>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</si>
  <si>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</si>
  <si>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</si>
  <si>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</si>
  <si>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</si>
  <si>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</si>
  <si>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</si>
  <si>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</si>
  <si>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</si>
  <si>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</si>
  <si>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</si>
  <si>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</si>
  <si>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</si>
  <si>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</si>
  <si>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</si>
  <si>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</si>
  <si>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</si>
  <si>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</si>
  <si>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</si>
  <si>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</si>
  <si>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</si>
  <si>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</si>
  <si>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</si>
  <si>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</si>
  <si>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</si>
  <si>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</si>
  <si>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</si>
  <si>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</si>
  <si>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</si>
  <si>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</si>
  <si>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</si>
  <si>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</si>
  <si>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</si>
  <si>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</si>
  <si>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</si>
  <si>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</si>
  <si>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</si>
  <si>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</si>
  <si>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</si>
  <si>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</si>
  <si>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</si>
  <si>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</si>
  <si>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</si>
  <si>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</si>
  <si>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</si>
  <si>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</si>
  <si>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</si>
  <si>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</si>
  <si>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</si>
  <si>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</si>
  <si>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</si>
  <si>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</si>
  <si>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</si>
  <si>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</si>
  <si>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</si>
  <si>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</si>
  <si>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</si>
  <si>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</si>
  <si>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</si>
  <si>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</si>
  <si>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</si>
  <si>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</si>
  <si>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</si>
  <si>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</si>
  <si>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</si>
  <si>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</si>
  <si>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</si>
  <si>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</si>
  <si>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</si>
  <si>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</si>
  <si>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</si>
  <si>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</si>
  <si>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</si>
  <si>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</si>
  <si>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</si>
  <si>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</si>
  <si>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</si>
  <si>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</si>
  <si>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</si>
  <si>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</si>
  <si>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</si>
  <si>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</si>
  <si>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</si>
  <si>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</si>
  <si>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</si>
  <si>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</si>
  <si>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</si>
  <si>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</si>
  <si>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</si>
  <si>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</si>
  <si>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</si>
  <si>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</si>
  <si>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</si>
  <si>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</si>
  <si>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</si>
  <si>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</si>
  <si>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</si>
  <si>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</si>
  <si>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</si>
  <si>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</si>
  <si>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</si>
  <si>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</si>
  <si>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</si>
  <si>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</si>
  <si>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</si>
  <si>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</si>
  <si>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</si>
  <si>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</si>
  <si>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</si>
  <si>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</si>
  <si>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</si>
  <si>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</si>
  <si>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</si>
  <si>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</si>
  <si>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</si>
  <si>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</si>
  <si>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</si>
  <si>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</si>
  <si>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</si>
  <si>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</si>
  <si>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</si>
  <si>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</si>
  <si>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</si>
  <si>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</si>
  <si>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</si>
  <si>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</si>
  <si>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</si>
  <si>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</si>
  <si>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</si>
  <si>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</si>
  <si>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</si>
  <si>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</si>
  <si>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</si>
  <si>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</si>
  <si>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</si>
  <si>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</si>
  <si>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</si>
  <si>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</si>
  <si>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</si>
  <si>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</si>
  <si>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</si>
  <si>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</si>
  <si>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</si>
  <si>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</si>
  <si>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</si>
  <si>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</si>
  <si>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</si>
  <si>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</si>
  <si>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</si>
  <si>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</si>
  <si>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</si>
  <si>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</si>
  <si>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</si>
  <si>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</si>
  <si>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</si>
  <si>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</si>
  <si>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</si>
  <si>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</si>
  <si>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</si>
  <si>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</si>
  <si>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</si>
  <si>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</si>
  <si>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</si>
  <si>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</si>
  <si>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</si>
  <si>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</si>
  <si>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</si>
  <si>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</si>
  <si>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</si>
  <si>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</si>
  <si>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</si>
  <si>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</si>
  <si>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</si>
  <si>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</si>
  <si>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</si>
  <si>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</si>
  <si>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</si>
  <si>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</si>
  <si>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</si>
  <si>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</si>
  <si>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</si>
  <si>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</si>
  <si>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</si>
  <si>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</si>
  <si>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</si>
  <si>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</si>
  <si>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</si>
  <si>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</si>
  <si>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</si>
  <si>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</si>
  <si>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</si>
  <si>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</si>
  <si>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</si>
  <si>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</si>
  <si>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</si>
  <si>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</si>
  <si>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</si>
  <si>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</si>
  <si>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</si>
  <si>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</si>
  <si>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</si>
  <si>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</si>
  <si>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</si>
  <si>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</si>
  <si>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</si>
  <si>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</si>
  <si>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</si>
  <si>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</si>
  <si>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</si>
  <si>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</si>
  <si>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</si>
  <si>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</si>
  <si>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</si>
  <si>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</si>
  <si>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</si>
  <si>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</si>
  <si>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</si>
  <si>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</si>
  <si>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</si>
  <si>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</si>
  <si>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</si>
  <si>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</si>
  <si>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</si>
  <si>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</si>
  <si>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</si>
  <si>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</si>
  <si>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</si>
  <si>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</si>
  <si>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</si>
  <si>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</si>
  <si>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</si>
  <si>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</si>
  <si>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</si>
  <si>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</si>
  <si>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</si>
  <si>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</si>
  <si>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</si>
  <si>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</si>
  <si>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</si>
  <si>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</si>
  <si>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</si>
  <si>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</si>
  <si>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</si>
  <si>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</si>
  <si>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</si>
  <si>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</si>
  <si>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</si>
  <si>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</si>
  <si>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</si>
  <si>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</si>
  <si>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</si>
  <si>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</si>
  <si>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</si>
  <si>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</si>
  <si>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</si>
  <si>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</si>
  <si>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</si>
  <si>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</si>
  <si>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</si>
  <si>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</si>
  <si>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</si>
  <si>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</si>
  <si>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</si>
  <si>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</si>
  <si>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</si>
  <si>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</si>
  <si>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</si>
  <si>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</si>
  <si>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</si>
  <si>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</si>
  <si>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</si>
  <si>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</si>
  <si>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</si>
  <si>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</si>
  <si>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</si>
  <si>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</si>
  <si>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</si>
  <si>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</si>
  <si>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</si>
  <si>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</si>
  <si>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</si>
  <si>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</si>
  <si>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</si>
  <si>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</si>
  <si>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</si>
  <si>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</si>
  <si>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</si>
  <si>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</si>
  <si>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</si>
  <si>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</si>
  <si>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</si>
  <si>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</si>
  <si>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</si>
  <si>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</si>
  <si>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</si>
  <si>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</si>
  <si>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</si>
  <si>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</si>
  <si>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</si>
  <si>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</si>
  <si>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</si>
  <si>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</si>
  <si>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</si>
  <si>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</si>
  <si>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</si>
  <si>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</si>
  <si>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</si>
  <si>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</si>
  <si>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</si>
  <si>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</si>
  <si>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</si>
  <si>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</si>
  <si>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</si>
  <si>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</si>
  <si>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</si>
  <si>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</si>
  <si>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</si>
  <si>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</si>
  <si>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</si>
  <si>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</si>
  <si>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</si>
  <si>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</si>
  <si>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</si>
  <si>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</si>
  <si>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</si>
  <si>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</si>
  <si>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</si>
  <si>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</si>
  <si>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</si>
  <si>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</si>
  <si>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</si>
  <si>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</si>
  <si>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</si>
  <si>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</si>
  <si>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</si>
  <si>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</si>
  <si>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</si>
  <si>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</si>
  <si>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</si>
  <si>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</si>
  <si>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</si>
  <si>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</si>
  <si>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</si>
  <si>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</si>
  <si>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</si>
  <si>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</si>
  <si>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</si>
  <si>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</si>
  <si>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</si>
  <si>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</si>
  <si>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</si>
  <si>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</si>
  <si>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</si>
  <si>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</si>
  <si>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</si>
  <si>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</si>
  <si>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</si>
  <si>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</si>
  <si>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</si>
  <si>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</si>
  <si>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</si>
  <si>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</si>
  <si>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</si>
  <si>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</si>
  <si>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</si>
  <si>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</si>
  <si>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</si>
  <si>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</si>
  <si>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</si>
  <si>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</si>
  <si>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</si>
  <si>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</si>
  <si>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</si>
  <si>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</si>
  <si>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</si>
  <si>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</si>
  <si>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</si>
  <si>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</si>
  <si>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</si>
  <si>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</si>
  <si>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</si>
  <si>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</si>
  <si>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</si>
  <si>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</si>
  <si>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</si>
  <si>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</si>
  <si>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</si>
  <si>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</si>
  <si>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</si>
  <si>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</si>
  <si>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</si>
  <si>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</si>
  <si>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</si>
  <si>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</si>
  <si>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</si>
  <si>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</si>
  <si>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</si>
  <si>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</si>
  <si>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</si>
  <si>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</si>
  <si>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</si>
  <si>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</si>
  <si>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</si>
  <si>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</si>
  <si>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</si>
  <si>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</si>
  <si>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</si>
  <si>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</si>
  <si>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</si>
  <si>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</si>
  <si>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</si>
  <si>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</si>
  <si>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</si>
  <si>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</si>
  <si>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</si>
  <si>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</si>
  <si>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</si>
  <si>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</si>
  <si>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</si>
  <si>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</si>
  <si>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</si>
  <si>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</si>
  <si>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</si>
  <si>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</si>
  <si>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</si>
  <si>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</si>
  <si>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</si>
  <si>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</si>
  <si>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</si>
  <si>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</si>
  <si>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</si>
  <si>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</si>
  <si>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</si>
  <si>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</si>
  <si>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</si>
  <si>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</si>
  <si>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</si>
  <si>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</si>
  <si>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</si>
  <si>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</si>
  <si>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</si>
  <si>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</si>
  <si>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</si>
  <si>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</si>
  <si>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</si>
  <si>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</si>
  <si>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</si>
  <si>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</si>
  <si>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</si>
  <si>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</si>
  <si>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</si>
  <si>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</si>
  <si>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</si>
  <si>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</si>
  <si>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</si>
  <si>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</si>
  <si>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</si>
  <si>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</si>
  <si>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</si>
  <si>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</si>
  <si>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</si>
  <si>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</si>
  <si>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</si>
  <si>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</si>
  <si>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</si>
  <si>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</si>
  <si>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</si>
  <si>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</si>
  <si>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</si>
  <si>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</si>
  <si>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</si>
  <si>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</si>
  <si>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</si>
  <si>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</si>
  <si>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</si>
  <si>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</si>
  <si>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</si>
  <si>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</si>
  <si>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</si>
  <si>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</si>
  <si>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</si>
  <si>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</si>
  <si>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</si>
  <si>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</si>
  <si>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</si>
  <si>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</si>
  <si>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</si>
  <si>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</si>
  <si>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</si>
  <si>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</si>
  <si>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</si>
  <si>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</si>
  <si>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</si>
  <si>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</si>
  <si>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</si>
  <si>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</si>
  <si>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</si>
  <si>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</si>
  <si>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</si>
  <si>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</si>
  <si>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</si>
  <si>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</si>
  <si>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</si>
  <si>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</si>
  <si>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</si>
  <si>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</si>
  <si>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</si>
  <si>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</si>
  <si>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</si>
  <si>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</si>
  <si>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</si>
  <si>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</si>
  <si>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</si>
  <si>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</si>
  <si>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</si>
  <si>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</si>
  <si>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</si>
  <si>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</si>
  <si>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</si>
  <si>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</si>
  <si>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</si>
  <si>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</si>
  <si>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</si>
  <si>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</si>
  <si>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</si>
  <si>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</si>
  <si>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</si>
  <si>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</si>
  <si>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</si>
  <si>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</si>
  <si>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</si>
  <si>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</si>
  <si>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</si>
  <si>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</si>
  <si>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</si>
  <si>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</si>
  <si>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</si>
  <si>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</si>
  <si>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</si>
  <si>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</si>
  <si>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</si>
  <si>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</si>
  <si>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</si>
  <si>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</si>
  <si>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</si>
  <si>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</si>
  <si>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</si>
  <si>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</si>
  <si>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</si>
  <si>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</si>
  <si>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</si>
  <si>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</si>
  <si>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</si>
  <si>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</si>
  <si>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</si>
  <si>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</si>
  <si>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</si>
  <si>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</si>
  <si>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</si>
  <si>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</si>
  <si>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</si>
  <si>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</si>
  <si>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</si>
  <si>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</si>
  <si>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</si>
  <si>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</si>
  <si>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</si>
  <si>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</si>
  <si>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</si>
  <si>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</si>
  <si>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</si>
  <si>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</si>
  <si>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</si>
  <si>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</si>
  <si>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</si>
  <si>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</si>
  <si>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</si>
  <si>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</si>
  <si>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</si>
  <si>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</si>
  <si>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</si>
  <si>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</si>
  <si>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</si>
  <si>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</si>
  <si>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</si>
  <si>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</si>
  <si>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</si>
  <si>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</si>
  <si>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</si>
  <si>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</si>
  <si>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</si>
  <si>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</si>
  <si>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</si>
  <si>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</si>
  <si>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</si>
  <si>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</si>
  <si>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</si>
  <si>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</si>
  <si>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</si>
  <si>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</si>
  <si>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</si>
  <si>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</si>
  <si>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</si>
  <si>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</si>
  <si>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</si>
  <si>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</si>
  <si>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</si>
  <si>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</si>
  <si>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</si>
  <si>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</si>
  <si>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</si>
  <si>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</si>
  <si>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</si>
  <si>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</si>
  <si>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</si>
  <si>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</si>
  <si>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</si>
  <si>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</si>
  <si>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</si>
  <si>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</si>
  <si>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</si>
  <si>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</si>
  <si>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</si>
  <si>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</si>
  <si>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</si>
  <si>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</si>
  <si>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</si>
  <si>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</si>
  <si>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</si>
  <si>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</si>
  <si>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</si>
  <si>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</si>
  <si>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</si>
  <si>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</si>
  <si>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</si>
  <si>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</si>
  <si>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</si>
  <si>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</si>
  <si>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</si>
  <si>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</si>
  <si>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</si>
  <si>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</si>
  <si>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</si>
  <si>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</si>
  <si>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</si>
  <si>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</si>
  <si>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</si>
  <si>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</si>
  <si>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</si>
  <si>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</si>
  <si>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</si>
  <si>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</si>
  <si>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</si>
  <si>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</si>
  <si>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</si>
  <si>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</si>
  <si>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</si>
  <si>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</si>
  <si>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</si>
  <si>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</si>
  <si>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</si>
  <si>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</si>
  <si>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</si>
  <si>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</si>
  <si>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</si>
  <si>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</si>
  <si>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</si>
  <si>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</si>
  <si>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</si>
  <si>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</si>
  <si>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</si>
  <si>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</si>
  <si>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</si>
  <si>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</si>
  <si>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</si>
  <si>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</si>
  <si>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</si>
  <si>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</si>
  <si>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</si>
  <si>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</si>
  <si>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</si>
  <si>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</si>
  <si>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</si>
  <si>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</si>
  <si>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</si>
  <si>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</si>
  <si>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</si>
  <si>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</si>
  <si>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</si>
  <si>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</si>
  <si>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</si>
  <si>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</si>
  <si>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</si>
  <si>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</si>
  <si>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</si>
  <si>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</si>
  <si>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</si>
  <si>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</si>
  <si>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</si>
  <si>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</si>
  <si>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</si>
  <si>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</si>
  <si>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</si>
  <si>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</si>
  <si>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</si>
  <si>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</si>
  <si>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</si>
  <si>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</si>
  <si>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</si>
  <si>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</si>
  <si>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</si>
  <si>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</si>
  <si>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</si>
  <si>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</si>
  <si>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</si>
  <si>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</si>
  <si>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</si>
  <si>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</si>
  <si>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</si>
  <si>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</si>
  <si>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</si>
  <si>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</si>
  <si>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</si>
  <si>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</si>
  <si>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</si>
  <si>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</si>
  <si>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</si>
  <si>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</si>
  <si>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</si>
  <si>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</si>
  <si>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</si>
  <si>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</si>
  <si>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</si>
  <si>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</si>
  <si>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</si>
  <si>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</si>
  <si>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</si>
  <si>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</si>
  <si>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</si>
  <si>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</si>
  <si>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</si>
  <si>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</si>
  <si>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</si>
  <si>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</si>
  <si>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</si>
  <si>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</si>
  <si>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</si>
  <si>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</si>
  <si>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</si>
  <si>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</si>
  <si>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</si>
  <si>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</si>
  <si>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</si>
  <si>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</si>
  <si>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</si>
  <si>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</si>
  <si>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</si>
  <si>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</si>
  <si>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</si>
  <si>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</si>
  <si>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</si>
  <si>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</si>
  <si>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</si>
  <si>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</si>
  <si>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</si>
  <si>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</si>
  <si>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</si>
  <si>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</si>
  <si>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</si>
  <si>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</si>
  <si>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</si>
  <si>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</si>
  <si>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</si>
  <si>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</si>
  <si>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</si>
  <si>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</si>
  <si>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</si>
  <si>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</si>
  <si>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</si>
  <si>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</si>
  <si>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</si>
  <si>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</si>
  <si>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</si>
  <si>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</si>
  <si>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</si>
  <si>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</si>
  <si>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</si>
  <si>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</si>
  <si>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</si>
  <si>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</si>
  <si>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</si>
  <si>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</si>
  <si>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</si>
  <si>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</si>
  <si>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</si>
  <si>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</si>
  <si>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</si>
  <si>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</si>
  <si>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</si>
  <si>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</si>
  <si>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</si>
  <si>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</si>
  <si>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</si>
  <si>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</si>
  <si>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</si>
  <si>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</si>
  <si>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</si>
  <si>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</si>
  <si>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</si>
  <si>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</si>
  <si>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</si>
  <si>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</si>
  <si>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</si>
  <si>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</si>
  <si>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</si>
  <si>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</si>
  <si>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</si>
  <si>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</si>
  <si>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</si>
  <si>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</si>
  <si>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</si>
  <si>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</si>
  <si>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</si>
  <si>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</si>
  <si>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</si>
  <si>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</si>
  <si>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</si>
  <si>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</si>
  <si>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</si>
  <si>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</si>
  <si>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</si>
  <si>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</si>
  <si>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</si>
  <si>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</si>
  <si>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</si>
  <si>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</si>
  <si>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</si>
  <si>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</si>
  <si>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</si>
  <si>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</si>
  <si>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</si>
  <si>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</si>
  <si>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</si>
  <si>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</si>
  <si>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</si>
  <si>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</si>
  <si>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</si>
  <si>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</si>
  <si>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</si>
  <si>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</si>
  <si>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</si>
  <si>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</si>
  <si>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</si>
  <si>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</si>
  <si>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</si>
  <si>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</si>
  <si>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</si>
  <si>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</si>
  <si>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</si>
  <si>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</si>
  <si>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</si>
  <si>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</si>
  <si>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</si>
  <si>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</si>
  <si>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</si>
  <si>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</si>
  <si>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</si>
  <si>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</si>
  <si>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</si>
  <si>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</si>
  <si>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</si>
  <si>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</si>
  <si>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</si>
  <si>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</si>
  <si>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</si>
  <si>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</si>
  <si>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</si>
  <si>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</si>
  <si>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</si>
  <si>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</si>
  <si>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</si>
  <si>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</si>
  <si>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</si>
  <si>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</si>
  <si>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</si>
  <si>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</si>
  <si>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</si>
  <si>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</si>
  <si>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</si>
  <si>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</si>
  <si>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</si>
  <si>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</si>
  <si>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</si>
  <si>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</si>
  <si>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</si>
  <si>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</si>
  <si>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</si>
  <si>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</si>
  <si>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</si>
  <si>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</si>
  <si>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</si>
  <si>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</si>
  <si>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</si>
  <si>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</si>
  <si>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</si>
  <si>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</si>
  <si>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</si>
  <si>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</si>
  <si>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</si>
  <si>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</si>
  <si>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</si>
  <si>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</si>
  <si>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</si>
  <si>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</si>
  <si>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</si>
  <si>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</si>
  <si>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</si>
  <si>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</si>
  <si>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</si>
  <si>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</si>
  <si>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</si>
  <si>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</si>
  <si>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</si>
  <si>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</si>
  <si>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</si>
  <si>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</si>
  <si>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</si>
  <si>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</si>
  <si>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</si>
  <si>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</si>
  <si>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</si>
  <si>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</si>
  <si>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</si>
  <si>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</si>
  <si>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</si>
  <si>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</si>
  <si>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</si>
  <si>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</si>
  <si>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</si>
  <si>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</si>
  <si>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</si>
  <si>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</si>
  <si>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</si>
  <si>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</si>
  <si>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</si>
  <si>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</si>
  <si>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</si>
  <si>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</si>
  <si>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</si>
  <si>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</si>
  <si>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</si>
  <si>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</si>
  <si>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</si>
  <si>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</si>
  <si>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</si>
  <si>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</si>
  <si>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</si>
  <si>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</si>
  <si>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</si>
  <si>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</si>
  <si>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</si>
  <si>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</si>
  <si>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</si>
  <si>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</si>
  <si>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</si>
  <si>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</si>
  <si>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</si>
  <si>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</si>
  <si>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</si>
  <si>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</si>
  <si>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</si>
  <si>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</si>
  <si>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</si>
  <si>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</si>
  <si>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</si>
  <si>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</si>
  <si>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</si>
  <si>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</si>
  <si>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</si>
  <si>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</si>
  <si>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</si>
  <si>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</si>
  <si>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</si>
  <si>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</si>
  <si>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</si>
  <si>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</si>
  <si>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</si>
  <si>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</si>
  <si>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</si>
  <si>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</si>
  <si>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</si>
  <si>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</si>
  <si>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</si>
  <si>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</si>
  <si>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</si>
  <si>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</si>
  <si>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</si>
  <si>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</si>
  <si>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</si>
  <si>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</si>
  <si>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</si>
  <si>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</si>
  <si>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</si>
  <si>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</si>
  <si>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</si>
  <si>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</si>
  <si>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</si>
  <si>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</si>
  <si>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</si>
  <si>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</si>
  <si>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</si>
  <si>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</si>
  <si>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</si>
  <si>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</si>
  <si>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</si>
  <si>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</si>
  <si>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</si>
  <si>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</si>
  <si>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</si>
  <si>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</si>
  <si>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</si>
  <si>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</si>
  <si>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</si>
  <si>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</si>
  <si>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</si>
  <si>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</si>
  <si>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</si>
  <si>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</si>
  <si>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</si>
  <si>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</si>
  <si>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</si>
  <si>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</si>
  <si>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</si>
  <si>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</si>
  <si>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</si>
  <si>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</si>
  <si>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</si>
  <si>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</si>
  <si>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</si>
  <si>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</si>
  <si>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</si>
  <si>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</si>
  <si>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</si>
  <si>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</si>
  <si>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</si>
  <si>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</si>
  <si>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</si>
  <si>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</si>
  <si>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</si>
  <si>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</si>
  <si>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</si>
  <si>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</si>
  <si>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</si>
  <si>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</si>
  <si>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</si>
  <si>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</si>
  <si>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</si>
  <si>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</si>
  <si>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</si>
  <si>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</si>
  <si>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</si>
  <si>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</si>
  <si>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</si>
  <si>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</si>
  <si>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</si>
  <si>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</si>
  <si>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</si>
  <si>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</si>
  <si>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</si>
  <si>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</si>
  <si>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</si>
  <si>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</si>
  <si>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</si>
  <si>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</si>
  <si>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</si>
  <si>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</si>
  <si>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</si>
  <si>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</si>
  <si>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</si>
  <si>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</si>
  <si>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</si>
  <si>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</si>
  <si>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</si>
  <si>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</si>
  <si>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</si>
  <si>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</si>
  <si>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</si>
  <si>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</si>
  <si>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</si>
  <si>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</si>
  <si>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</si>
  <si>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</si>
  <si>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</si>
  <si>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</si>
  <si>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</si>
  <si>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</si>
  <si>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</si>
  <si>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</si>
  <si>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</si>
  <si>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</si>
  <si>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</si>
  <si>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</si>
  <si>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</si>
  <si>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</si>
  <si>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</si>
  <si>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</si>
  <si>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</si>
  <si>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</si>
  <si>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</si>
  <si>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</si>
  <si>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</si>
  <si>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</si>
  <si>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</si>
  <si>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</si>
  <si>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</si>
  <si>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</si>
  <si>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</si>
  <si>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</si>
  <si>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</si>
  <si>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</si>
  <si>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</si>
  <si>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</si>
  <si>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</si>
  <si>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</si>
  <si>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</si>
  <si>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</si>
  <si>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</si>
  <si>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</si>
  <si>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</si>
  <si>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</si>
  <si>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</si>
  <si>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</si>
  <si>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</si>
  <si>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</si>
  <si>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</si>
  <si>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</si>
  <si>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</si>
  <si>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</si>
  <si>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</si>
  <si>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</si>
  <si>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</si>
  <si>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</si>
  <si>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</si>
  <si>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</si>
  <si>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</si>
  <si>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</si>
  <si>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</si>
  <si>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</si>
  <si>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</si>
  <si>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</si>
  <si>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</si>
  <si>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</si>
  <si>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</si>
  <si>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</si>
  <si>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</si>
  <si>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</si>
  <si>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</si>
  <si>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</si>
  <si>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</si>
  <si>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</si>
  <si>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</si>
  <si>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</si>
  <si>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</si>
  <si>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</si>
  <si>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</si>
  <si>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</si>
  <si>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</si>
  <si>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</si>
  <si>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</si>
  <si>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</si>
  <si>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</si>
  <si>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</si>
  <si>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</si>
  <si>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</si>
  <si>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</si>
  <si>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</si>
  <si>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</si>
  <si>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</si>
  <si>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</si>
  <si>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</si>
  <si>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</si>
  <si>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</si>
  <si>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</si>
  <si>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</si>
  <si>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</si>
  <si>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</si>
  <si>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</si>
  <si>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</si>
  <si>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</si>
  <si>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</si>
  <si>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</si>
  <si>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</si>
  <si>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</si>
  <si>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</si>
  <si>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</si>
  <si>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</si>
  <si>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</si>
  <si>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</si>
  <si>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</si>
  <si>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</si>
  <si>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</si>
  <si>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</si>
  <si>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</si>
  <si>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</si>
  <si>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</si>
  <si>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</si>
  <si>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</si>
  <si>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</si>
  <si>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</si>
  <si>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</si>
  <si>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</si>
  <si>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</si>
  <si>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</si>
  <si>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</si>
  <si>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</si>
  <si>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</si>
  <si>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</si>
  <si>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</si>
  <si>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</si>
  <si>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</si>
  <si>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</si>
  <si>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</si>
  <si>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</si>
  <si>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</si>
  <si>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</si>
  <si>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</si>
  <si>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</si>
  <si>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</si>
  <si>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</si>
  <si>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</si>
  <si>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</si>
  <si>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</si>
  <si>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</si>
  <si>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</si>
  <si>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</si>
  <si>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</si>
  <si>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</si>
  <si>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</si>
  <si>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</si>
  <si>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</si>
  <si>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</si>
  <si>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</si>
  <si>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</si>
  <si>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</si>
  <si>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</si>
  <si>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</si>
  <si>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</si>
  <si>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</si>
  <si>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</si>
  <si>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</si>
  <si>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</si>
  <si>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</si>
  <si>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</si>
  <si>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</si>
  <si>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</si>
  <si>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</si>
  <si>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</si>
  <si>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</si>
  <si>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</si>
  <si>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</si>
  <si>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</si>
  <si>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</si>
  <si>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</si>
  <si>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</si>
  <si>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</si>
  <si>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</si>
  <si>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</si>
  <si>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</si>
  <si>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</si>
  <si>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</si>
  <si>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</si>
  <si>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</si>
  <si>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</si>
  <si>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</si>
  <si>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</si>
  <si>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</si>
  <si>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</si>
  <si>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</si>
  <si>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</si>
  <si>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</si>
  <si>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</si>
  <si>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</si>
  <si>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</si>
  <si>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</si>
  <si>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</si>
  <si>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</si>
  <si>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</si>
  <si>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</si>
  <si>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</si>
  <si>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</si>
  <si>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</si>
  <si>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</si>
  <si>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</si>
  <si>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</si>
  <si>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</si>
  <si>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</si>
  <si>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</si>
  <si>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</si>
  <si>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</si>
  <si>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</si>
  <si>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</si>
  <si>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</si>
  <si>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</si>
  <si>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</si>
  <si>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</si>
  <si>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</si>
  <si>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</si>
  <si>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</si>
  <si>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</si>
  <si>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</si>
  <si>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</si>
  <si>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</si>
  <si>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</si>
  <si>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</si>
  <si>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</si>
  <si>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</si>
  <si>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</si>
  <si>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</si>
  <si>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</si>
  <si>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</si>
  <si>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</si>
  <si>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</si>
  <si>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</si>
  <si>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</si>
  <si>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</si>
  <si>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</si>
  <si>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</si>
  <si>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</si>
  <si>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</si>
  <si>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</si>
  <si>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</si>
  <si>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</si>
  <si>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</si>
  <si>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</si>
  <si>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</si>
  <si>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</si>
  <si>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</si>
  <si>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</si>
  <si>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</si>
  <si>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</si>
  <si>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</si>
  <si>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</si>
  <si>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</si>
  <si>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</si>
  <si>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</si>
  <si>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</si>
  <si>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</si>
  <si>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</si>
  <si>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</si>
  <si>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</si>
  <si>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</si>
  <si>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</si>
  <si>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</si>
  <si>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</si>
  <si>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</si>
  <si>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</si>
  <si>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</si>
  <si>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</si>
  <si>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</si>
  <si>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</si>
  <si>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</si>
  <si>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</si>
  <si>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</si>
  <si>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</si>
  <si>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</si>
  <si>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</si>
  <si>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</si>
  <si>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</si>
  <si>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</si>
  <si>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</si>
  <si>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</si>
  <si>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</si>
  <si>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</si>
  <si>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</si>
  <si>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</si>
  <si>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</si>
  <si>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</si>
  <si>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</si>
  <si>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</si>
  <si>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</si>
  <si>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</si>
  <si>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</si>
  <si>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</si>
  <si>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</si>
  <si>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</si>
  <si>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</si>
  <si>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</si>
  <si>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</si>
  <si>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</si>
  <si>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</si>
  <si>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</si>
  <si>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</si>
  <si>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</si>
  <si>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</si>
  <si>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</si>
  <si>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</si>
  <si>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</si>
  <si>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</si>
  <si>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</si>
  <si>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</si>
  <si>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</si>
  <si>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</si>
  <si>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</si>
  <si>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</si>
  <si>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</si>
  <si>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</si>
  <si>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</si>
  <si>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</si>
  <si>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</si>
  <si>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</si>
  <si>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</si>
  <si>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</si>
  <si>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</si>
  <si>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</si>
  <si>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</si>
  <si>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</si>
  <si>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</si>
  <si>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</si>
  <si>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</si>
  <si>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</si>
  <si>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</si>
  <si>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</si>
  <si>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</si>
  <si>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</si>
  <si>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</si>
  <si>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</si>
  <si>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</si>
  <si>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</si>
  <si>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</si>
  <si>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</si>
  <si>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</si>
  <si>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</si>
  <si>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</si>
  <si>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</si>
  <si>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</si>
  <si>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</si>
  <si>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</si>
  <si>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</si>
  <si>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</si>
  <si>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</si>
  <si>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</si>
  <si>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</si>
  <si>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</si>
  <si>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</si>
  <si>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</si>
  <si>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</si>
  <si>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</si>
  <si>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</si>
  <si>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</si>
  <si>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</si>
  <si>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</si>
  <si>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</si>
  <si>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</si>
  <si>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</si>
  <si>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</si>
  <si>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</si>
  <si>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</si>
  <si>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</si>
  <si>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</si>
  <si>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</si>
  <si>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</si>
  <si>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</si>
  <si>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</si>
  <si>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</si>
  <si>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</si>
  <si>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</si>
  <si>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</si>
  <si>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</si>
  <si>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</si>
  <si>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</si>
  <si>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</si>
  <si>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</si>
  <si>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</si>
  <si>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</si>
  <si>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</si>
  <si>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</si>
  <si>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</si>
  <si>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</si>
  <si>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</si>
  <si>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</si>
  <si>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</si>
  <si>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</si>
  <si>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</si>
  <si>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</si>
  <si>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</si>
  <si>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</si>
  <si>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</si>
  <si>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</si>
  <si>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</si>
  <si>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</si>
  <si>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</si>
  <si>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</si>
  <si>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</si>
  <si>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</si>
  <si>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</si>
  <si>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</si>
  <si>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</si>
  <si>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</si>
  <si>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</si>
  <si>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</si>
  <si>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</si>
  <si>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</si>
  <si>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</si>
  <si>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</si>
  <si>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</si>
  <si>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</si>
  <si>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</si>
  <si>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</si>
  <si>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</si>
  <si>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</si>
  <si>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</si>
  <si>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</si>
  <si>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</si>
  <si>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</si>
  <si>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</si>
  <si>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</si>
  <si>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</si>
  <si>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</si>
  <si>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</si>
  <si>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</si>
  <si>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</si>
  <si>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</si>
  <si>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</si>
  <si>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</si>
  <si>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</si>
  <si>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</si>
  <si>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</si>
  <si>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</si>
  <si>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</si>
  <si>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</si>
  <si>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</si>
  <si>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</si>
  <si>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</si>
  <si>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</si>
  <si>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</si>
  <si>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</si>
  <si>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</si>
  <si>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</si>
  <si>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</si>
  <si>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</si>
  <si>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</si>
  <si>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</si>
  <si>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</si>
  <si>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</si>
  <si>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</si>
  <si>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</si>
  <si>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</si>
  <si>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</si>
  <si>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</si>
  <si>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</si>
  <si>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</si>
  <si>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</si>
  <si>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</si>
  <si>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</si>
  <si>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</si>
  <si>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</si>
  <si>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</si>
  <si>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</si>
  <si>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</si>
  <si>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</si>
  <si>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</si>
  <si>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</si>
  <si>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</si>
  <si>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</si>
  <si>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</si>
  <si>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</si>
  <si>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</si>
  <si>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</si>
  <si>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</si>
  <si>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</si>
  <si>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</si>
  <si>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</si>
  <si>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</si>
  <si>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</si>
  <si>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</si>
  <si>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</si>
  <si>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</si>
  <si>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</si>
  <si>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</si>
  <si>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</si>
  <si>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</si>
  <si>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</si>
  <si>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</si>
  <si>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</si>
  <si>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</si>
  <si>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</si>
  <si>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</si>
  <si>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</si>
  <si>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</si>
  <si>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</si>
  <si>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</si>
  <si>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</si>
  <si>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</si>
  <si>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</si>
  <si>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</si>
  <si>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</si>
  <si>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</si>
  <si>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</si>
  <si>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</si>
  <si>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</si>
  <si>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</si>
  <si>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</si>
  <si>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</si>
  <si>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</si>
  <si>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</si>
  <si>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</si>
  <si>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</si>
  <si>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</si>
  <si>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</si>
  <si>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</si>
  <si>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</si>
  <si>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</si>
  <si>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</si>
  <si>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</si>
  <si>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</si>
  <si>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</si>
  <si>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</si>
  <si>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</si>
  <si>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</si>
  <si>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</si>
  <si>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</si>
  <si>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</si>
  <si>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</si>
  <si>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</si>
  <si>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</si>
  <si>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</si>
  <si>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</si>
  <si>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</si>
  <si>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</si>
  <si>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</si>
  <si>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</si>
  <si>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</si>
  <si>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</si>
  <si>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</si>
  <si>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</si>
  <si>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</si>
  <si>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</si>
  <si>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</si>
  <si>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</si>
  <si>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</si>
  <si>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</si>
  <si>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</si>
  <si>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</si>
  <si>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</si>
  <si>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</si>
  <si>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</si>
  <si>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</si>
  <si>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</si>
  <si>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</si>
  <si>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</si>
  <si>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</si>
  <si>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</si>
  <si>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</si>
  <si>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</si>
  <si>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</si>
  <si>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</si>
  <si>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</si>
  <si>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</si>
  <si>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</si>
  <si>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</si>
  <si>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</si>
  <si>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</si>
  <si>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</si>
  <si>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</si>
  <si>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</si>
  <si>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</si>
  <si>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</si>
  <si>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</si>
  <si>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</si>
  <si>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</si>
  <si>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</si>
  <si>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</si>
  <si>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</si>
  <si>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</si>
  <si>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</si>
  <si>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</si>
  <si>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</si>
  <si>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</si>
  <si>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</si>
  <si>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</si>
  <si>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</si>
  <si>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</si>
  <si>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</si>
  <si>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</si>
  <si>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</si>
  <si>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</si>
  <si>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</si>
  <si>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</si>
  <si>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</si>
  <si>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</si>
  <si>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</si>
  <si>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</si>
  <si>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</si>
  <si>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</si>
  <si>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</si>
  <si>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</si>
  <si>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</si>
  <si>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</si>
  <si>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</si>
  <si>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</si>
  <si>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</si>
  <si>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</si>
  <si>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</si>
  <si>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</si>
  <si>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</si>
  <si>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</si>
  <si>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</si>
  <si>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</si>
  <si>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</si>
  <si>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</si>
  <si>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</si>
  <si>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</si>
  <si>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</si>
  <si>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</si>
  <si>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</si>
  <si>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</si>
  <si>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</si>
  <si>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</si>
  <si>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</si>
  <si>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</si>
  <si>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</si>
  <si>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</si>
  <si>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</si>
  <si>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</si>
  <si>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</si>
  <si>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</si>
  <si>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</si>
  <si>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</si>
  <si>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</si>
  <si>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</si>
  <si>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</si>
  <si>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</si>
  <si>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</si>
  <si>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</si>
  <si>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</si>
  <si>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</si>
  <si>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</si>
  <si>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</si>
  <si>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</si>
  <si>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</si>
  <si>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</si>
  <si>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</si>
  <si>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</si>
  <si>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</si>
  <si>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</si>
  <si>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</si>
  <si>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</si>
  <si>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</si>
  <si>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</si>
  <si>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</si>
  <si>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</si>
  <si>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</si>
  <si>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</si>
  <si>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</si>
  <si>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</si>
  <si>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</si>
  <si>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</si>
  <si>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</si>
  <si>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</si>
  <si>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</si>
  <si>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</si>
  <si>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</si>
  <si>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</si>
  <si>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</si>
  <si>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</si>
  <si>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</si>
  <si>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</si>
  <si>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</si>
  <si>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</si>
  <si>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</si>
  <si>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</si>
  <si>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</si>
  <si>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</si>
  <si>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</si>
  <si>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</si>
  <si>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</si>
  <si>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</si>
  <si>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</si>
  <si>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</si>
  <si>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</si>
  <si>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</si>
  <si>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</si>
  <si>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</si>
  <si>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</si>
  <si>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</si>
  <si>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</si>
  <si>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</si>
  <si>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</si>
  <si>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</si>
  <si>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</si>
  <si>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</si>
  <si>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</si>
  <si>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</si>
  <si>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</si>
  <si>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</si>
  <si>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</si>
  <si>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</si>
  <si>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</si>
  <si>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</si>
  <si>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</si>
  <si>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</si>
  <si>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</si>
  <si>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</si>
  <si>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</si>
  <si>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</si>
  <si>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</si>
  <si>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</si>
  <si>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</si>
  <si>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</si>
  <si>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</si>
  <si>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</si>
  <si>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</si>
  <si>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</si>
  <si>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</si>
  <si>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</si>
  <si>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</si>
  <si>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</si>
  <si>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</si>
  <si>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</si>
  <si>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</si>
  <si>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</si>
  <si>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</si>
  <si>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</si>
  <si>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</si>
  <si>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</si>
  <si>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</si>
  <si>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</si>
  <si>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</si>
  <si>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</si>
  <si>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</si>
  <si>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</si>
  <si>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</si>
  <si>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</si>
  <si>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</si>
  <si>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</si>
  <si>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</si>
  <si>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</si>
  <si>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</si>
  <si>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</si>
  <si>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</si>
  <si>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</si>
  <si>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</si>
  <si>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</si>
  <si>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</si>
  <si>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</si>
  <si>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</si>
  <si>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</si>
  <si>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</si>
  <si>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</si>
  <si>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</si>
  <si>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</si>
  <si>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</si>
  <si>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</si>
  <si>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</si>
  <si>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</si>
  <si>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</si>
  <si>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</si>
  <si>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</si>
  <si>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</si>
  <si>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</si>
  <si>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</si>
  <si>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</si>
  <si>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</si>
  <si>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</si>
  <si>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</si>
  <si>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</si>
  <si>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</si>
  <si>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</si>
  <si>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</si>
  <si>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</si>
  <si>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</si>
  <si>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</si>
  <si>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</si>
  <si>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</si>
  <si>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</si>
  <si>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</si>
  <si>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</si>
  <si>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</si>
  <si>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</si>
  <si>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</si>
  <si>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</si>
  <si>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</si>
  <si>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</si>
  <si>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</si>
  <si>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</si>
  <si>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</si>
  <si>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</si>
  <si>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</si>
  <si>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</si>
  <si>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</si>
  <si>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</si>
  <si>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</si>
  <si>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</si>
  <si>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</si>
  <si>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</si>
  <si>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</si>
  <si>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</si>
  <si>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</si>
  <si>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</si>
  <si>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</si>
  <si>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</si>
  <si>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</si>
  <si>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</si>
  <si>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</si>
  <si>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</si>
  <si>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</si>
  <si>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</si>
  <si>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</si>
  <si>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</si>
  <si>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</si>
  <si>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</si>
  <si>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</si>
  <si>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</si>
  <si>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</si>
  <si>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</si>
  <si>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</si>
  <si>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</si>
  <si>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</si>
  <si>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</si>
  <si>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</si>
  <si>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</si>
  <si>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</si>
  <si>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</si>
  <si>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</si>
  <si>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</si>
  <si>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</si>
  <si>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</si>
  <si>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</si>
  <si>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</si>
  <si>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</si>
  <si>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</si>
  <si>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</si>
  <si>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</si>
  <si>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</si>
  <si>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</si>
  <si>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</si>
  <si>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</si>
  <si>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</si>
  <si>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</si>
  <si>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</si>
  <si>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</si>
  <si>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</si>
  <si>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</si>
  <si>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</si>
  <si>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</si>
  <si>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</si>
  <si>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</si>
  <si>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</si>
  <si>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</si>
  <si>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</si>
  <si>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</si>
  <si>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</si>
  <si>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</si>
  <si>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</si>
  <si>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</si>
  <si>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</si>
  <si>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</si>
  <si>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</si>
  <si>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</si>
  <si>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</si>
  <si>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</si>
  <si>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</si>
  <si>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</si>
  <si>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</si>
  <si>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</si>
  <si>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</si>
  <si>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</si>
  <si>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</si>
  <si>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</si>
  <si>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</si>
  <si>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</si>
  <si>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</si>
  <si>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</si>
  <si>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</si>
  <si>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</si>
  <si>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</si>
  <si>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</si>
  <si>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</si>
  <si>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</si>
  <si>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</si>
  <si>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</si>
  <si>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</si>
  <si>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</si>
  <si>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</si>
  <si>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</si>
  <si>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</si>
  <si>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</si>
  <si>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</si>
  <si>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</si>
  <si>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</si>
  <si>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</si>
  <si>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</si>
  <si>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</si>
  <si>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</si>
  <si>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</si>
  <si>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</si>
  <si>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</si>
  <si>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</si>
  <si>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</si>
  <si>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</si>
  <si>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</si>
  <si>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</si>
  <si>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</si>
  <si>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</si>
  <si>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</si>
  <si>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</si>
  <si>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</si>
  <si>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</si>
  <si>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</si>
  <si>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</si>
  <si>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</si>
  <si>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</si>
  <si>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</si>
  <si>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</si>
  <si>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</si>
  <si>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</si>
  <si>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</si>
  <si>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</si>
  <si>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</si>
  <si>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</si>
  <si>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</si>
  <si>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</si>
  <si>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</si>
  <si>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</si>
  <si>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</si>
  <si>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</si>
  <si>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</si>
  <si>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</si>
  <si>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</si>
  <si>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</si>
  <si>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</si>
  <si>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</si>
  <si>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</si>
  <si>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</si>
  <si>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</si>
  <si>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</si>
  <si>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</si>
  <si>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</si>
  <si>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</si>
  <si>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</si>
  <si>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</si>
  <si>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</si>
  <si>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</si>
  <si>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</si>
  <si>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</si>
  <si>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</si>
  <si>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</si>
  <si>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</si>
  <si>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</si>
  <si>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</si>
  <si>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</si>
  <si>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</si>
  <si>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</si>
  <si>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</si>
  <si>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</si>
  <si>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</si>
  <si>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</si>
  <si>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</si>
  <si>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</si>
  <si>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</si>
  <si>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</si>
  <si>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</si>
  <si>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</si>
  <si>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</si>
  <si>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</si>
  <si>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</si>
  <si>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</si>
  <si>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</si>
  <si>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</si>
  <si>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</si>
  <si>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</si>
  <si>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</si>
  <si>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</si>
  <si>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</si>
  <si>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</si>
  <si>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</si>
  <si>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</si>
  <si>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</si>
  <si>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</si>
  <si>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</si>
  <si>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</si>
  <si>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</si>
  <si>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</si>
  <si>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</si>
  <si>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</si>
  <si>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</si>
  <si>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</si>
  <si>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</si>
  <si>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</si>
  <si>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</si>
  <si>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</si>
  <si>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</si>
  <si>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</si>
  <si>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</si>
  <si>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</si>
  <si>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</si>
  <si>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</si>
  <si>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</si>
  <si>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</si>
  <si>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</si>
  <si>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</si>
  <si>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</si>
  <si>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</si>
  <si>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</si>
  <si>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</si>
  <si>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</si>
  <si>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</si>
  <si>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</si>
  <si>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</si>
  <si>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</si>
  <si>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</si>
  <si>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</si>
  <si>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</si>
  <si>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</si>
  <si>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</si>
  <si>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</si>
  <si>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</si>
  <si>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</si>
  <si>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</si>
  <si>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</si>
  <si>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</si>
  <si>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</si>
  <si>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</si>
  <si>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</si>
  <si>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</si>
  <si>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</si>
  <si>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</si>
  <si>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</si>
  <si>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</si>
  <si>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</si>
  <si>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</si>
  <si>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</si>
  <si>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</si>
  <si>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</si>
  <si>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</si>
  <si>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</si>
  <si>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</si>
  <si>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</si>
  <si>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</si>
  <si>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</si>
  <si>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</si>
  <si>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</si>
  <si>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</si>
  <si>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</si>
  <si>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</si>
  <si>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</si>
  <si>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</si>
  <si>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</si>
  <si>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</si>
  <si>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</si>
  <si>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</si>
  <si>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</si>
  <si>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</si>
  <si>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</si>
  <si>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</si>
  <si>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</si>
  <si>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</si>
  <si>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</si>
  <si>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</si>
  <si>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</si>
  <si>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</si>
  <si>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</si>
  <si>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</si>
  <si>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</si>
  <si>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</si>
  <si>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</si>
  <si>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</si>
  <si>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</si>
  <si>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</si>
  <si>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</si>
  <si>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</si>
  <si>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</si>
  <si>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</si>
  <si>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</si>
  <si>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</si>
  <si>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</si>
  <si>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</si>
  <si>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</si>
  <si>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</si>
  <si>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</si>
  <si>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</si>
  <si>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</si>
  <si>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</si>
  <si>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</si>
  <si>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</si>
  <si>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</si>
  <si>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</si>
  <si>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</si>
  <si>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</si>
  <si>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</si>
  <si>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</si>
  <si>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</si>
  <si>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</si>
  <si>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</si>
  <si>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</si>
  <si>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</si>
  <si>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</si>
  <si>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</si>
  <si>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</si>
  <si>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</si>
  <si>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</si>
  <si>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</si>
  <si>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</si>
  <si>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</si>
  <si>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</si>
  <si>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</si>
  <si>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</si>
  <si>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</si>
  <si>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</si>
  <si>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</si>
  <si>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</si>
  <si>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</si>
  <si>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</si>
  <si>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</si>
  <si>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</si>
  <si>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</si>
  <si>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</si>
  <si>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</si>
  <si>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</si>
  <si>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</si>
  <si>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</si>
  <si>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</si>
  <si>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</si>
  <si>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</si>
  <si>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</si>
  <si>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</si>
  <si>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</si>
  <si>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</si>
  <si>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</si>
  <si>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</si>
  <si>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</si>
  <si>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</si>
  <si>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</si>
  <si>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</si>
  <si>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</si>
  <si>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</si>
  <si>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</si>
  <si>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</si>
  <si>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</si>
  <si>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</si>
  <si>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</si>
  <si>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</si>
  <si>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</si>
  <si>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</si>
  <si>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</si>
  <si>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</si>
  <si>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</si>
  <si>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</si>
  <si>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</si>
  <si>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</si>
  <si>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</si>
  <si>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</si>
  <si>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</si>
  <si>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</si>
  <si>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</si>
  <si>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</si>
  <si>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</si>
  <si>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</si>
  <si>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</si>
  <si>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</si>
  <si>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</si>
  <si>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</si>
  <si>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</si>
  <si>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</si>
  <si>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</si>
  <si>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</si>
  <si>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</si>
  <si>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</si>
  <si>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</si>
  <si>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</si>
  <si>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</si>
  <si>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</si>
  <si>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</si>
  <si>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</si>
  <si>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</si>
  <si>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</si>
  <si>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</si>
  <si>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</si>
  <si>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</si>
  <si>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</si>
  <si>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</si>
  <si>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</si>
  <si>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</si>
  <si>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</si>
  <si>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</si>
  <si>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</si>
  <si>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</si>
  <si>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</si>
  <si>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</si>
  <si>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</si>
  <si>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</si>
  <si>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</si>
  <si>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</si>
  <si>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</si>
  <si>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</si>
  <si>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</si>
  <si>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</si>
  <si>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</si>
  <si>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</si>
  <si>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</si>
  <si>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</si>
  <si>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</si>
  <si>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</si>
  <si>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</si>
  <si>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</si>
  <si>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</si>
  <si>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</si>
  <si>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</si>
  <si>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</si>
  <si>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</si>
  <si>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</si>
  <si>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</si>
  <si>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</si>
  <si>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</si>
  <si>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</si>
  <si>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</si>
  <si>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</si>
  <si>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</si>
  <si>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</si>
  <si>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</si>
  <si>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</si>
  <si>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</si>
  <si>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</si>
  <si>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</si>
  <si>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</si>
  <si>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</si>
  <si>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</si>
  <si>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</si>
  <si>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</si>
  <si>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</si>
  <si>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</si>
  <si>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</si>
  <si>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</si>
  <si>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</si>
  <si>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</si>
  <si>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</si>
  <si>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</si>
  <si>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</si>
  <si>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</si>
  <si>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</si>
  <si>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</si>
  <si>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</si>
  <si>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</si>
  <si>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</si>
  <si>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</si>
  <si>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</si>
  <si>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</si>
  <si>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</si>
  <si>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</si>
  <si>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</si>
  <si>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</si>
  <si>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</si>
  <si>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</si>
  <si>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</si>
  <si>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</si>
  <si>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</si>
  <si>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</si>
  <si>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</si>
  <si>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</si>
  <si>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</si>
  <si>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</si>
  <si>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</si>
  <si>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</si>
  <si>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</si>
  <si>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</si>
  <si>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</si>
  <si>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</si>
  <si>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</si>
  <si>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</si>
  <si>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</si>
  <si>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</si>
  <si>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</si>
  <si>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</si>
  <si>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</si>
  <si>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</si>
  <si>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</si>
  <si>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</si>
  <si>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</si>
  <si>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</si>
  <si>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</si>
  <si>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</si>
  <si>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</si>
  <si>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</si>
  <si>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</si>
  <si>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</si>
  <si>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</si>
  <si>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</si>
  <si>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</si>
  <si>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</si>
  <si>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</si>
  <si>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</si>
  <si>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</si>
  <si>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</si>
  <si>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</si>
  <si>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</si>
  <si>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</si>
  <si>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</si>
  <si>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</si>
  <si>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</si>
  <si>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</si>
  <si>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</si>
  <si>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</si>
  <si>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</si>
  <si>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</si>
  <si>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</si>
  <si>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</si>
  <si>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</si>
  <si>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</si>
  <si>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</si>
  <si>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</si>
  <si>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</si>
  <si>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</si>
  <si>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</si>
  <si>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</si>
  <si>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</si>
  <si>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</si>
  <si>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</si>
  <si>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</si>
  <si>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</si>
  <si>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</si>
  <si>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</si>
  <si>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</si>
  <si>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</si>
  <si>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</si>
  <si>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</si>
  <si>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</si>
  <si>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</si>
  <si>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</si>
  <si>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</si>
  <si>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</si>
  <si>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</si>
  <si>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</si>
  <si>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</si>
  <si>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</si>
  <si>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</si>
  <si>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</si>
  <si>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</si>
  <si>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</si>
  <si>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</si>
  <si>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</si>
  <si>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</si>
  <si>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</si>
  <si>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</si>
  <si>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</si>
  <si>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</si>
  <si>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</si>
  <si>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</si>
  <si>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</si>
  <si>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</si>
  <si>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</si>
  <si>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</si>
  <si>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</si>
  <si>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</si>
  <si>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</si>
  <si>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</si>
  <si>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</si>
  <si>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</si>
  <si>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</si>
  <si>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</si>
  <si>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</si>
  <si>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</si>
  <si>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</si>
  <si>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</si>
  <si>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</si>
  <si>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</si>
  <si>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</si>
  <si>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</si>
  <si>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</si>
  <si>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</si>
  <si>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</si>
  <si>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</si>
  <si>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</si>
  <si>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</si>
  <si>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</si>
  <si>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</si>
  <si>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</si>
  <si>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</si>
  <si>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</si>
  <si>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</si>
  <si>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</si>
  <si>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</si>
  <si>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</si>
  <si>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</si>
  <si>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</si>
  <si>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</si>
  <si>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</si>
  <si>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</si>
  <si>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</si>
  <si>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</si>
  <si>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</si>
  <si>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</si>
  <si>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</si>
  <si>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</si>
  <si>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</si>
  <si>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</si>
  <si>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</si>
  <si>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</si>
  <si>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</si>
  <si>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</si>
  <si>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</si>
  <si>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</si>
  <si>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</si>
  <si>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</si>
  <si>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</si>
  <si>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</si>
  <si>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</si>
  <si>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</si>
  <si>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</si>
  <si>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</si>
  <si>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</si>
  <si>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</si>
  <si>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</si>
  <si>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</si>
  <si>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</si>
  <si>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</si>
  <si>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</si>
  <si>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</si>
  <si>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</si>
  <si>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</si>
  <si>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</si>
  <si>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</si>
  <si>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</si>
  <si>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</si>
  <si>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</si>
  <si>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</si>
  <si>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</si>
  <si>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</si>
  <si>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</si>
  <si>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</si>
  <si>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</si>
  <si>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</si>
  <si>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</si>
  <si>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</si>
  <si>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</si>
  <si>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</si>
  <si>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</si>
  <si>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</si>
  <si>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</si>
  <si>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</si>
  <si>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</si>
  <si>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</si>
  <si>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</si>
  <si>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</si>
  <si>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</si>
  <si>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</si>
  <si>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</si>
  <si>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</si>
  <si>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</si>
  <si>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</si>
  <si>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</si>
  <si>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</si>
  <si>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</si>
  <si>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</si>
  <si>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</si>
  <si>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</si>
  <si>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</si>
  <si>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</si>
  <si>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</si>
  <si>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</si>
  <si>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</si>
  <si>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</si>
  <si>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</si>
  <si>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</si>
  <si>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</si>
  <si>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</si>
  <si>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</si>
  <si>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</si>
  <si>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</si>
  <si>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</si>
  <si>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</si>
  <si>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</si>
  <si>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</si>
  <si>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</si>
  <si>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</si>
  <si>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</si>
  <si>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</si>
  <si>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</si>
  <si>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</si>
  <si>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</si>
  <si>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</si>
  <si>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</si>
  <si>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</si>
  <si>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</si>
  <si>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</si>
  <si>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</si>
  <si>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</si>
  <si>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</si>
  <si>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</si>
  <si>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</si>
  <si>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</si>
  <si>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</si>
  <si>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</si>
  <si>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</si>
  <si>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</si>
  <si>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</si>
  <si>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</si>
  <si>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</si>
  <si>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</si>
  <si>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</si>
  <si>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</si>
  <si>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</si>
  <si>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</si>
  <si>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</si>
  <si>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</si>
  <si>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</si>
  <si>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</si>
  <si>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</si>
  <si>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</si>
  <si>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</si>
  <si>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</si>
  <si>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</si>
  <si>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</si>
  <si>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</si>
  <si>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</si>
  <si>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</si>
  <si>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</si>
  <si>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</si>
  <si>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</si>
  <si>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</si>
  <si>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</si>
  <si>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</si>
  <si>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</si>
  <si>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</si>
  <si>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</si>
  <si>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</si>
  <si>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</si>
  <si>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</si>
  <si>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</si>
  <si>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</si>
  <si>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</si>
  <si>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</si>
  <si>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</si>
  <si>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</si>
  <si>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</si>
  <si>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</si>
  <si>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</si>
  <si>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</si>
  <si>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</si>
  <si>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</si>
  <si>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</si>
  <si>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</si>
  <si>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</si>
  <si>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</si>
  <si>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</si>
  <si>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</si>
  <si>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</si>
  <si>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</si>
  <si>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</si>
  <si>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</si>
  <si>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</si>
  <si>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</si>
  <si>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</si>
  <si>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</si>
  <si>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</si>
  <si>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</si>
  <si>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</si>
  <si>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</si>
  <si>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</si>
  <si>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</si>
  <si>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</si>
  <si>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</si>
  <si>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</si>
  <si>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</si>
  <si>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</si>
  <si>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</si>
  <si>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</si>
  <si>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</si>
  <si>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</si>
  <si>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</si>
  <si>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</si>
  <si>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</si>
  <si>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</si>
  <si>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</si>
  <si>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</si>
  <si>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</si>
  <si>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</si>
  <si>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</si>
  <si>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</si>
  <si>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</si>
  <si>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</si>
  <si>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</si>
  <si>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</si>
  <si>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</si>
  <si>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</si>
  <si>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</si>
  <si>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</si>
  <si>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</si>
  <si>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</si>
  <si>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</si>
  <si>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</si>
  <si>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</si>
  <si>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</si>
  <si>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</si>
  <si>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</si>
  <si>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</si>
  <si>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</si>
  <si>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</si>
  <si>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</si>
  <si>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</si>
  <si>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</si>
  <si>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</si>
  <si>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</si>
  <si>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</si>
  <si>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</si>
  <si>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</si>
  <si>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</si>
  <si>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</si>
  <si>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</si>
  <si>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</si>
  <si>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</si>
  <si>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</si>
  <si>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</si>
  <si>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</si>
  <si>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</si>
  <si>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</si>
  <si>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</si>
  <si>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</si>
  <si>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</si>
  <si>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</si>
  <si>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</si>
  <si>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</si>
  <si>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</si>
  <si>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</si>
  <si>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</si>
  <si>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</si>
  <si>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</si>
  <si>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</si>
  <si>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</si>
  <si>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</si>
  <si>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</si>
  <si>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</si>
  <si>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</si>
  <si>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</si>
  <si>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</si>
  <si>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</si>
  <si>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</si>
  <si>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</si>
  <si>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</si>
  <si>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</si>
  <si>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</si>
  <si>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</si>
  <si>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</si>
  <si>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</si>
  <si>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</si>
  <si>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</si>
  <si>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</si>
  <si>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</si>
  <si>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</si>
  <si>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</si>
  <si>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</si>
  <si>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</si>
  <si>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</si>
  <si>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</si>
  <si>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</si>
  <si>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</si>
  <si>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</si>
  <si>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</si>
  <si>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</si>
  <si>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</si>
  <si>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</si>
  <si>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</si>
  <si>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</si>
  <si>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</si>
  <si>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</si>
  <si>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</si>
  <si>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</si>
  <si>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</si>
  <si>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</si>
  <si>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</si>
  <si>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</si>
  <si>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</si>
  <si>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</si>
  <si>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</si>
  <si>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</si>
  <si>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</si>
  <si>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</si>
  <si>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</si>
  <si>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</si>
  <si>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</si>
  <si>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</si>
  <si>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</si>
  <si>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</si>
  <si>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</si>
  <si>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</si>
  <si>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</si>
  <si>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</si>
  <si>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</si>
  <si>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</si>
  <si>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</si>
  <si>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</si>
  <si>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</si>
  <si>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</si>
  <si>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</si>
  <si>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</si>
  <si>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</si>
  <si>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</si>
  <si>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</si>
  <si>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</si>
  <si>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</si>
  <si>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</si>
  <si>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</si>
  <si>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</si>
  <si>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</si>
  <si>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</si>
  <si>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</si>
  <si>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</si>
  <si>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</si>
  <si>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</si>
  <si>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</si>
  <si>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</si>
  <si>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</si>
  <si>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</si>
  <si>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</si>
  <si>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</si>
  <si>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</si>
  <si>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</si>
  <si>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</si>
  <si>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</si>
  <si>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</si>
  <si>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</si>
  <si>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</si>
  <si>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</si>
  <si>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</si>
  <si>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</si>
  <si>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</si>
  <si>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</si>
  <si>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</si>
  <si>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</si>
  <si>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</si>
  <si>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</si>
  <si>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</si>
  <si>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</si>
  <si>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</si>
  <si>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</si>
  <si>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</si>
  <si>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</si>
  <si>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</si>
  <si>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</si>
  <si>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</si>
  <si>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</si>
  <si>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</si>
  <si>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</si>
  <si>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</si>
  <si>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</si>
  <si>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</si>
  <si>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</si>
  <si>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</si>
  <si>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</si>
  <si>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</si>
  <si>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</si>
  <si>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</si>
  <si>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</si>
  <si>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</si>
  <si>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</si>
  <si>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</si>
  <si>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</si>
  <si>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</si>
  <si>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</si>
  <si>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</si>
  <si>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</si>
  <si>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</si>
  <si>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</si>
  <si>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</si>
  <si>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</si>
  <si>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</si>
  <si>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</si>
  <si>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</si>
  <si>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</si>
  <si>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</si>
  <si>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</si>
  <si>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</si>
  <si>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</si>
  <si>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</si>
  <si>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</si>
  <si>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</si>
  <si>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</si>
  <si>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</si>
  <si>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</si>
  <si>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</si>
  <si>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</si>
  <si>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</si>
  <si>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</si>
  <si>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</si>
  <si>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</si>
  <si>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</si>
  <si>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</si>
  <si>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</si>
  <si>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</si>
  <si>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</si>
  <si>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</si>
  <si>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</si>
  <si>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</si>
  <si>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</si>
  <si>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</si>
  <si>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</si>
  <si>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</si>
  <si>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</si>
  <si>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</si>
  <si>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</si>
  <si>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</si>
  <si>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</si>
  <si>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</si>
  <si>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</si>
  <si>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</si>
  <si>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</si>
  <si>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</si>
  <si>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</si>
  <si>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</si>
  <si>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</si>
  <si>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</si>
  <si>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</si>
  <si>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</si>
  <si>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</si>
  <si>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</si>
  <si>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</si>
  <si>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</si>
  <si>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</si>
  <si>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</si>
  <si>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</si>
  <si>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</si>
  <si>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</si>
  <si>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</si>
  <si>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</si>
  <si>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</si>
  <si>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</si>
  <si>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</si>
  <si>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</si>
  <si>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</si>
  <si>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</si>
  <si>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</si>
  <si>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</si>
  <si>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</si>
  <si>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</si>
  <si>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</si>
  <si>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</si>
  <si>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</si>
  <si>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</si>
  <si>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</si>
  <si>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</si>
  <si>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</si>
  <si>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</si>
  <si>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</si>
  <si>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</si>
  <si>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</si>
  <si>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</si>
  <si>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</si>
  <si>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</si>
  <si>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</si>
  <si>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</si>
  <si>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</si>
  <si>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</si>
  <si>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</si>
  <si>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</si>
  <si>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</si>
  <si>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</si>
  <si>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</si>
  <si>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</si>
  <si>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</si>
  <si>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</si>
  <si>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</si>
  <si>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</si>
  <si>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</si>
  <si>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</si>
  <si>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</si>
  <si>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</si>
  <si>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</si>
  <si>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</si>
  <si>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</si>
  <si>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</si>
  <si>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</si>
  <si>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</si>
  <si>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</si>
  <si>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</si>
  <si>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</si>
  <si>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</si>
  <si>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</si>
  <si>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</si>
  <si>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</si>
  <si>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</si>
  <si>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</si>
  <si>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</si>
  <si>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</si>
  <si>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</si>
  <si>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</si>
  <si>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</si>
  <si>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</si>
  <si>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</si>
  <si>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</si>
  <si>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</si>
  <si>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</si>
  <si>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</si>
  <si>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</si>
  <si>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</si>
  <si>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</si>
  <si>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</si>
  <si>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</si>
  <si>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</si>
  <si>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</si>
  <si>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</si>
  <si>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</si>
  <si>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</si>
  <si>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</si>
  <si>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</si>
  <si>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</si>
  <si>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</si>
  <si>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</si>
  <si>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</si>
  <si>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</si>
  <si>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</si>
  <si>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</si>
  <si>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</si>
  <si>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</si>
  <si>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</si>
  <si>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</si>
  <si>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</si>
  <si>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</si>
  <si>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</si>
  <si>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</si>
  <si>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</si>
  <si>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</si>
  <si>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</si>
  <si>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</si>
  <si>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</si>
  <si>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</si>
  <si>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</si>
  <si>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</si>
  <si>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</si>
  <si>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</si>
  <si>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</si>
  <si>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</si>
  <si>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</si>
  <si>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</si>
  <si>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</si>
  <si>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</si>
  <si>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</si>
  <si>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</si>
  <si>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</si>
  <si>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</si>
  <si>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</si>
  <si>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</si>
  <si>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</si>
  <si>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</si>
  <si>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</si>
  <si>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</si>
  <si>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</si>
  <si>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</si>
  <si>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</si>
  <si>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</si>
  <si>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</si>
  <si>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</si>
  <si>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</si>
  <si>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</si>
  <si>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</si>
  <si>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</si>
  <si>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</si>
  <si>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</si>
  <si>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</si>
  <si>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</si>
  <si>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</si>
  <si>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</si>
  <si>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</si>
  <si>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</si>
  <si>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</si>
  <si>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</si>
  <si>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</si>
  <si>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</si>
  <si>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</si>
  <si>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</si>
  <si>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</si>
  <si>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</si>
  <si>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</si>
  <si>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</si>
  <si>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</si>
  <si>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</si>
  <si>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</si>
  <si>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</si>
  <si>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</si>
  <si>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</si>
  <si>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</si>
  <si>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</si>
  <si>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</si>
  <si>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</si>
  <si>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</si>
  <si>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</si>
  <si>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</si>
  <si>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</si>
  <si>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</si>
  <si>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</si>
  <si>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</si>
  <si>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</si>
  <si>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</si>
  <si>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</si>
  <si>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</si>
  <si>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</si>
  <si>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</si>
  <si>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</si>
  <si>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</si>
  <si>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</si>
  <si>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</si>
  <si>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</si>
  <si>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</si>
  <si>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</si>
  <si>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</si>
  <si>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</si>
  <si>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</si>
  <si>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</si>
  <si>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</si>
  <si>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</si>
  <si>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</si>
  <si>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</si>
  <si>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</si>
  <si>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</si>
  <si>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</si>
  <si>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</si>
  <si>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</si>
  <si>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</si>
  <si>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</si>
  <si>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</si>
  <si>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</si>
  <si>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</si>
  <si>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</si>
  <si>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</si>
  <si>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</si>
  <si>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</si>
  <si>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</si>
  <si>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</si>
  <si>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</si>
  <si>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</si>
  <si>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</si>
  <si>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</si>
  <si>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</si>
  <si>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</si>
  <si>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</si>
  <si>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</si>
  <si>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</si>
  <si>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</si>
  <si>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</si>
  <si>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</si>
  <si>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</si>
  <si>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</si>
  <si>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</si>
  <si>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</si>
  <si>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</si>
  <si>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</si>
  <si>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</si>
  <si>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</si>
  <si>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</si>
  <si>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</si>
  <si>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</si>
  <si>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</si>
  <si>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</si>
  <si>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</si>
  <si>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</si>
  <si>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</si>
  <si>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</si>
  <si>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</si>
  <si>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</si>
  <si>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</si>
  <si>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</si>
  <si>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</si>
  <si>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</si>
  <si>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</si>
  <si>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</si>
  <si>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</si>
  <si>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</si>
  <si>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</si>
  <si>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</si>
  <si>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</si>
  <si>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</si>
  <si>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</si>
  <si>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</si>
  <si>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</si>
  <si>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</si>
  <si>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</si>
  <si>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</si>
  <si>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</si>
  <si>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</si>
  <si>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</si>
  <si>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</si>
  <si>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</si>
  <si>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</si>
  <si>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</si>
  <si>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</si>
  <si>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</si>
  <si>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</si>
  <si>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</si>
  <si>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</si>
  <si>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</si>
  <si>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</si>
  <si>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</si>
  <si>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</si>
  <si>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</si>
  <si>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</si>
  <si>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</si>
  <si>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</si>
  <si>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</si>
  <si>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</si>
  <si>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</si>
  <si>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</si>
  <si>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</si>
  <si>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</si>
  <si>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</si>
  <si>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</si>
  <si>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</si>
  <si>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</si>
  <si>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</si>
  <si>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</si>
  <si>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</si>
  <si>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</si>
  <si>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</si>
  <si>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</si>
  <si>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</si>
  <si>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</si>
  <si>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</si>
  <si>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</si>
  <si>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</si>
  <si>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</si>
  <si>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</si>
  <si>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</si>
  <si>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</si>
  <si>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</si>
  <si>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</si>
  <si>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</si>
  <si>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</si>
  <si>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</si>
  <si>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</si>
  <si>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</si>
  <si>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</si>
  <si>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</si>
  <si>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</si>
  <si>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</si>
  <si>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</si>
  <si>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</si>
  <si>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</si>
  <si>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</si>
  <si>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</si>
  <si>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</si>
  <si>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</si>
  <si>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</si>
  <si>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</si>
  <si>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</si>
  <si>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</si>
  <si>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</si>
  <si>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</si>
  <si>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</si>
  <si>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</si>
  <si>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</si>
  <si>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</si>
  <si>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</si>
  <si>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</si>
  <si>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</si>
  <si>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</si>
  <si>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</si>
  <si>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</si>
  <si>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</si>
  <si>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</si>
  <si>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</si>
  <si>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</si>
  <si>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</si>
  <si>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</si>
  <si>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</si>
  <si>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</si>
  <si>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</si>
  <si>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</si>
  <si>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</si>
  <si>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</si>
  <si>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</si>
  <si>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</si>
  <si>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</si>
  <si>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</si>
  <si>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</si>
  <si>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</si>
  <si>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</si>
  <si>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</si>
  <si>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</si>
  <si>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</si>
  <si>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</si>
  <si>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</si>
  <si>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</si>
  <si>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</si>
  <si>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</si>
  <si>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</si>
  <si>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</si>
  <si>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</si>
  <si>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</si>
  <si>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</si>
  <si>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</si>
  <si>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</si>
  <si>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</si>
  <si>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</si>
  <si>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</si>
  <si>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</si>
  <si>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</si>
  <si>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</si>
  <si>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</si>
  <si>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</si>
  <si>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</si>
  <si>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</si>
  <si>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</si>
  <si>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</si>
  <si>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</si>
  <si>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</si>
  <si>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</si>
  <si>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</si>
  <si>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</si>
  <si>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</si>
  <si>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</si>
  <si>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</si>
  <si>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</si>
  <si>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</si>
  <si>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</si>
  <si>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</si>
  <si>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</si>
  <si>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</si>
  <si>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</si>
  <si>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</si>
  <si>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</si>
  <si>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</si>
  <si>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</si>
  <si>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</si>
  <si>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</si>
  <si>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</si>
  <si>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</si>
  <si>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</si>
  <si>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</si>
  <si>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</si>
  <si>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</si>
  <si>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</si>
  <si>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</si>
  <si>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</si>
  <si>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</si>
  <si>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</si>
  <si>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</si>
  <si>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</si>
  <si>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</si>
  <si>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</si>
  <si>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</si>
  <si>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</si>
  <si>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</si>
  <si>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</si>
  <si>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</si>
  <si>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</si>
  <si>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</si>
  <si>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</si>
  <si>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</si>
  <si>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</si>
  <si>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</si>
  <si>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</si>
  <si>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</si>
  <si>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</si>
  <si>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</si>
  <si>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</si>
  <si>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</si>
  <si>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</si>
  <si>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</si>
  <si>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</si>
  <si>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</si>
  <si>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</si>
  <si>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</si>
  <si>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</si>
  <si>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</si>
  <si>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</si>
  <si>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</si>
  <si>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</si>
  <si>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</si>
  <si>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</si>
  <si>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</si>
  <si>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</si>
  <si>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</si>
  <si>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</si>
  <si>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</si>
  <si>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</si>
  <si>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</si>
  <si>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</si>
  <si>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</si>
  <si>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</si>
  <si>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</si>
  <si>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</si>
  <si>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</si>
  <si>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</si>
  <si>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</si>
  <si>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</si>
  <si>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</si>
  <si>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</si>
  <si>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</si>
  <si>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</si>
  <si>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</si>
  <si>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</si>
  <si>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</si>
  <si>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</si>
  <si>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</si>
  <si>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</si>
  <si>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</si>
  <si>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</si>
  <si>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</si>
  <si>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</si>
  <si>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</si>
  <si>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</si>
  <si>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</si>
  <si>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</si>
  <si>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</si>
  <si>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</si>
  <si>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</si>
  <si>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</si>
  <si>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</si>
  <si>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</si>
  <si>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</si>
  <si>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</si>
  <si>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</si>
  <si>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</si>
  <si>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</si>
  <si>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</si>
  <si>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</si>
  <si>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</si>
  <si>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</si>
  <si>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</si>
  <si>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</si>
  <si>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</si>
  <si>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</si>
  <si>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</si>
  <si>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</si>
  <si>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</si>
  <si>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</si>
  <si>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</si>
  <si>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</si>
  <si>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</si>
  <si>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</si>
  <si>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</si>
  <si>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</si>
  <si>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</si>
  <si>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</si>
  <si>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</si>
  <si>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</si>
  <si>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</si>
  <si>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</si>
  <si>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</si>
  <si>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</si>
  <si>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</si>
  <si>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</si>
  <si>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</si>
  <si>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</si>
  <si>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</si>
  <si>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</si>
  <si>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</si>
  <si>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</si>
  <si>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</si>
  <si>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</si>
  <si>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</si>
  <si>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</si>
  <si>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</si>
  <si>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</si>
  <si>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</si>
  <si>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</si>
  <si>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</si>
  <si>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</si>
  <si>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</si>
  <si>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</si>
  <si>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</si>
  <si>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</si>
  <si>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</si>
  <si>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</si>
  <si>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</si>
  <si>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</si>
  <si>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</si>
  <si>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</si>
  <si>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</si>
  <si>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</si>
  <si>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</si>
  <si>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</si>
  <si>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</si>
  <si>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</si>
  <si>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</si>
  <si>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</si>
  <si>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</si>
  <si>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</si>
  <si>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</si>
  <si>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</si>
  <si>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</si>
  <si>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</si>
  <si>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</si>
  <si>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</si>
  <si>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</si>
  <si>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</si>
  <si>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</si>
  <si>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</si>
  <si>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</si>
  <si>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</si>
  <si>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</si>
  <si>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</si>
  <si>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</si>
  <si>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</si>
  <si>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</si>
  <si>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</si>
  <si>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</si>
  <si>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</si>
  <si>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</si>
  <si>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</si>
  <si>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</si>
  <si>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</si>
  <si>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</si>
  <si>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</si>
  <si>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</si>
  <si>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</si>
  <si>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</si>
  <si>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</si>
  <si>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</si>
  <si>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</si>
  <si>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</si>
  <si>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</si>
  <si>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</si>
  <si>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</si>
  <si>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</si>
  <si>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</si>
  <si>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</si>
  <si>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</si>
  <si>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</si>
  <si>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</si>
  <si>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</si>
  <si>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</si>
  <si>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</si>
  <si>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</si>
  <si>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</si>
  <si>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</si>
  <si>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</si>
  <si>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</si>
  <si>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</si>
  <si>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</si>
  <si>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</si>
  <si>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</si>
  <si>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</si>
  <si>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</si>
  <si>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</si>
  <si>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</si>
  <si>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</si>
  <si>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</si>
  <si>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</si>
  <si>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</si>
  <si>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</si>
  <si>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</si>
  <si>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</si>
  <si>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</si>
  <si>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</si>
  <si>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</si>
  <si>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</si>
  <si>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</si>
  <si>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</si>
  <si>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</si>
  <si>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</si>
  <si>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</si>
  <si>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</si>
  <si>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</si>
  <si>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</si>
  <si>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</si>
  <si>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</si>
  <si>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</si>
  <si>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</si>
  <si>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</si>
  <si>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</si>
  <si>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</si>
  <si>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</si>
  <si>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</si>
  <si>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</si>
  <si>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</si>
  <si>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</si>
  <si>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</si>
  <si>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</si>
  <si>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</si>
  <si>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</si>
  <si>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</si>
  <si>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</si>
  <si>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</si>
  <si>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</si>
  <si>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</si>
  <si>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</si>
  <si>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</si>
  <si>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</si>
  <si>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</si>
  <si>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</si>
  <si>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</si>
  <si>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</si>
  <si>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</si>
  <si>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</si>
  <si>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</si>
  <si>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</si>
  <si>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</si>
  <si>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</si>
  <si>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</si>
  <si>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</si>
  <si>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</si>
  <si>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</si>
  <si>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</si>
  <si>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</si>
  <si>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</si>
  <si>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</si>
  <si>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</si>
  <si>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</si>
  <si>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</si>
  <si>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</si>
  <si>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</si>
  <si>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</si>
  <si>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</si>
  <si>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</si>
  <si>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</si>
  <si>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</si>
  <si>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</si>
  <si>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</si>
  <si>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</si>
  <si>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</si>
  <si>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</si>
  <si>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</si>
  <si>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</si>
  <si>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</si>
  <si>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</si>
  <si>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</si>
  <si>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</si>
  <si>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</si>
  <si>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</si>
  <si>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</si>
  <si>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</si>
  <si>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</si>
  <si>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</si>
  <si>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</si>
  <si>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</si>
  <si>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</si>
  <si>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</si>
  <si>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</si>
  <si>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</si>
  <si>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</si>
  <si>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</si>
  <si>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</si>
  <si>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</si>
  <si>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</si>
  <si>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</si>
  <si>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</si>
  <si>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</si>
  <si>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</si>
  <si>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</si>
  <si>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</si>
  <si>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</si>
  <si>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</si>
  <si>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</si>
  <si>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</si>
  <si>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</si>
  <si>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</si>
  <si>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</si>
  <si>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</si>
  <si>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</si>
  <si>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</si>
  <si>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</si>
  <si>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</si>
  <si>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</si>
  <si>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</si>
  <si>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</si>
  <si>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</si>
  <si>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</si>
  <si>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</si>
  <si>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</si>
  <si>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</si>
  <si>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</si>
  <si>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</si>
  <si>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</si>
  <si>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</si>
  <si>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</si>
  <si>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</si>
  <si>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</si>
  <si>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</si>
  <si>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</si>
  <si>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</si>
  <si>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</si>
  <si>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</si>
  <si>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</si>
  <si>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</si>
  <si>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</si>
  <si>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</si>
  <si>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</si>
  <si>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</si>
  <si>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</si>
  <si>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</si>
  <si>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</si>
  <si>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</si>
  <si>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</si>
  <si>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</si>
  <si>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</si>
  <si>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</si>
  <si>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</si>
  <si>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</si>
  <si>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</si>
  <si>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</si>
  <si>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</si>
  <si>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</si>
  <si>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</si>
  <si>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</si>
  <si>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</si>
  <si>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</si>
  <si>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</si>
  <si>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</si>
  <si>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</si>
  <si>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</si>
  <si>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</si>
  <si>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</si>
  <si>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</si>
  <si>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</si>
  <si>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</si>
  <si>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</si>
  <si>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</si>
  <si>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</si>
  <si>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</si>
  <si>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</si>
  <si>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</si>
  <si>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</si>
  <si>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</si>
  <si>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</si>
  <si>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</si>
  <si>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</si>
  <si>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</si>
  <si>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</si>
  <si>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</si>
  <si>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</si>
  <si>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</si>
  <si>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</si>
  <si>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</si>
  <si>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</si>
  <si>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</si>
  <si>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</si>
  <si>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</si>
  <si>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</si>
  <si>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</si>
  <si>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</si>
  <si>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</si>
  <si>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</si>
  <si>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</si>
  <si>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</si>
  <si>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</si>
  <si>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</si>
  <si>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</si>
  <si>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</si>
  <si>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</si>
  <si>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</si>
  <si>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</si>
  <si>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</si>
  <si>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</si>
  <si>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</si>
  <si>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</si>
  <si>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</si>
  <si>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</si>
  <si>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</si>
  <si>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</si>
  <si>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</si>
  <si>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</si>
  <si>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</si>
  <si>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</si>
  <si>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</si>
  <si>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</si>
  <si>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</si>
  <si>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</si>
  <si>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</si>
  <si>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</si>
  <si>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</si>
  <si>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</si>
  <si>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</si>
  <si>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</si>
  <si>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</si>
  <si>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</si>
  <si>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</si>
  <si>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</si>
  <si>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</si>
  <si>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</si>
  <si>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</si>
  <si>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</si>
  <si>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</si>
  <si>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</si>
  <si>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</si>
  <si>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</si>
  <si>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</si>
  <si>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</si>
  <si>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</si>
  <si>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</si>
  <si>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</si>
  <si>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</si>
  <si>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</si>
  <si>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</si>
  <si>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</si>
  <si>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</si>
  <si>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</si>
  <si>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</si>
  <si>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</si>
  <si>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</si>
  <si>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</si>
  <si>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</si>
  <si>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</si>
  <si>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</si>
  <si>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</si>
  <si>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</si>
  <si>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</si>
  <si>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</si>
  <si>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</si>
  <si>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</si>
  <si>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</si>
  <si>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</si>
  <si>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</si>
  <si>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</si>
  <si>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</si>
  <si>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</si>
  <si>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</si>
  <si>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</si>
  <si>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</si>
  <si>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</si>
  <si>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</si>
  <si>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</si>
  <si>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</si>
  <si>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</si>
  <si>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</si>
  <si>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</si>
  <si>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</si>
  <si>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</si>
  <si>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</si>
  <si>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</si>
  <si>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</si>
  <si>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</si>
  <si>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</si>
  <si>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</si>
  <si>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</si>
  <si>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</si>
  <si>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</si>
  <si>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</si>
  <si>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</si>
  <si>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</si>
  <si>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</si>
  <si>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</si>
  <si>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</si>
  <si>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</si>
  <si>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</si>
  <si>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</si>
  <si>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</si>
  <si>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</si>
  <si>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</si>
  <si>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</si>
  <si>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</si>
  <si>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</si>
  <si>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</si>
  <si>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</si>
  <si>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</si>
  <si>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</si>
  <si>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</si>
  <si>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</si>
  <si>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</si>
  <si>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</si>
  <si>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</si>
  <si>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</si>
  <si>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</si>
  <si>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</si>
  <si>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</si>
  <si>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</si>
  <si>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</si>
  <si>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</si>
  <si>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</si>
  <si>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</si>
  <si>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</si>
  <si>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</si>
  <si>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</si>
  <si>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</si>
  <si>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</si>
  <si>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</si>
  <si>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</si>
  <si>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</si>
  <si>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</si>
  <si>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</si>
  <si>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</si>
  <si>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</si>
  <si>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</si>
  <si>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</si>
  <si>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</si>
  <si>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</si>
  <si>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</si>
  <si>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</si>
  <si>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</si>
  <si>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</si>
  <si>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</si>
  <si>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</si>
  <si>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</si>
  <si>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</si>
  <si>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</si>
  <si>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</si>
  <si>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</si>
  <si>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</si>
  <si>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</si>
  <si>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</si>
  <si>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</si>
  <si>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</si>
  <si>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</si>
  <si>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</si>
  <si>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</si>
  <si>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</si>
  <si>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</si>
  <si>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</si>
  <si>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</si>
  <si>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</si>
  <si>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</si>
  <si>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</si>
  <si>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</si>
  <si>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</si>
  <si>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</si>
  <si>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</si>
  <si>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</si>
  <si>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</si>
  <si>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</si>
  <si>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</si>
  <si>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</si>
  <si>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</si>
  <si>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</si>
  <si>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</si>
  <si>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</si>
  <si>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</si>
  <si>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</si>
  <si>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</si>
  <si>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</si>
  <si>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</si>
  <si>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</si>
  <si>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</si>
  <si>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</si>
  <si>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</si>
  <si>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</si>
  <si>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</si>
  <si>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</si>
  <si>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</si>
  <si>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</si>
  <si>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</si>
  <si>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</si>
  <si>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</si>
  <si>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</si>
  <si>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</si>
  <si>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</si>
  <si>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</si>
  <si>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</si>
  <si>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</si>
  <si>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</si>
  <si>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</si>
  <si>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</si>
  <si>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</si>
  <si>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</si>
  <si>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</si>
  <si>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</si>
  <si>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</si>
  <si>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</si>
  <si>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</si>
  <si>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</si>
  <si>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</si>
  <si>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</si>
  <si>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</si>
  <si>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</si>
  <si>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</si>
  <si>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</si>
  <si>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</si>
  <si>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</si>
  <si>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</si>
  <si>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</si>
  <si>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</si>
  <si>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</si>
  <si>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</si>
  <si>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</si>
  <si>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</si>
  <si>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</si>
  <si>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</si>
  <si>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</si>
  <si>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</si>
  <si>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</si>
  <si>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</si>
  <si>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</si>
  <si>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</si>
  <si>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</si>
  <si>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</si>
  <si>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</si>
  <si>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</si>
  <si>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</si>
  <si>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</si>
  <si>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</si>
  <si>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</si>
  <si>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</si>
  <si>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</si>
  <si>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</si>
  <si>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</si>
  <si>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</si>
  <si>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</si>
  <si>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</si>
  <si>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</si>
  <si>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</si>
  <si>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</si>
  <si>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</si>
  <si>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</si>
  <si>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</si>
  <si>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</si>
  <si>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</si>
  <si>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</si>
  <si>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</si>
  <si>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</si>
  <si>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</si>
  <si>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</si>
  <si>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</si>
  <si>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</si>
  <si>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</si>
  <si>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</si>
  <si>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</si>
  <si>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</si>
  <si>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</si>
  <si>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</si>
  <si>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</si>
  <si>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</si>
  <si>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</si>
  <si>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</si>
  <si>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</si>
  <si>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</si>
  <si>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</si>
  <si>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</si>
  <si>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</si>
  <si>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</si>
  <si>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</si>
  <si>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</si>
  <si>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</si>
  <si>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</si>
  <si>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</si>
  <si>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</si>
  <si>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</si>
  <si>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</si>
  <si>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</si>
  <si>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</si>
  <si>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</si>
  <si>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</si>
  <si>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</si>
  <si>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</si>
  <si>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</si>
  <si>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</si>
  <si>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</si>
  <si>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</si>
  <si>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</si>
  <si>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</si>
  <si>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</si>
  <si>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</si>
  <si>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</si>
  <si>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</si>
  <si>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</si>
  <si>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</si>
  <si>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</si>
  <si>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</si>
  <si>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</si>
  <si>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</si>
  <si>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</si>
  <si>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</si>
  <si>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</si>
  <si>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</si>
  <si>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</si>
  <si>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</si>
  <si>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</si>
  <si>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</si>
  <si>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</si>
  <si>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</si>
  <si>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</si>
  <si>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</si>
  <si>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</si>
  <si>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</si>
  <si>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</si>
  <si>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</si>
  <si>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</si>
  <si>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</si>
  <si>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</si>
  <si>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</si>
  <si>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</si>
  <si>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</si>
  <si>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</si>
  <si>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</si>
  <si>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</si>
  <si>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</si>
  <si>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</si>
  <si>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</si>
  <si>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</si>
  <si>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</si>
  <si>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</si>
  <si>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</si>
  <si>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</si>
  <si>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</si>
  <si>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</si>
  <si>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</si>
  <si>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</si>
  <si>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</si>
  <si>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</si>
  <si>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</si>
  <si>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</si>
  <si>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</si>
  <si>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</si>
  <si>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</si>
  <si>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</si>
  <si>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</si>
  <si>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</si>
  <si>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</si>
  <si>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</si>
  <si>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</si>
  <si>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</si>
  <si>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</si>
  <si>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</si>
  <si>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</si>
  <si>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</si>
  <si>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</si>
  <si>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</si>
  <si>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</si>
  <si>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</si>
  <si>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</si>
  <si>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</si>
  <si>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</si>
  <si>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</si>
  <si>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</si>
  <si>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</si>
  <si>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</si>
  <si>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</si>
  <si>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</si>
  <si>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</si>
  <si>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</si>
  <si>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</si>
  <si>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</si>
  <si>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</si>
  <si>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</si>
  <si>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</si>
  <si>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</si>
  <si>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</si>
  <si>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</si>
  <si>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</si>
  <si>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</si>
  <si>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</si>
  <si>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</si>
  <si>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</si>
  <si>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</si>
  <si>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</si>
  <si>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</si>
  <si>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</si>
  <si>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</si>
  <si>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</si>
  <si>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</si>
  <si>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</si>
  <si>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</si>
  <si>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</si>
  <si>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</si>
  <si>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</si>
  <si>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</si>
  <si>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</si>
  <si>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</si>
  <si>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</si>
  <si>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</si>
  <si>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</si>
  <si>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</si>
  <si>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</si>
  <si>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</si>
  <si>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</si>
  <si>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</si>
  <si>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</si>
  <si>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</si>
  <si>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</si>
  <si>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</si>
  <si>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</si>
  <si>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</si>
  <si>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</si>
  <si>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</si>
  <si>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</si>
  <si>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</si>
  <si>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</si>
  <si>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</si>
  <si>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</si>
  <si>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</si>
  <si>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</si>
  <si>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</si>
  <si>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</si>
  <si>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</si>
  <si>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</si>
  <si>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</si>
  <si>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</si>
  <si>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</si>
  <si>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</si>
  <si>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</si>
  <si>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</si>
  <si>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</si>
  <si>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</si>
  <si>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</si>
  <si>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</si>
  <si>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</si>
  <si>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</si>
  <si>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</si>
  <si>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</si>
  <si>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</si>
  <si>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</si>
  <si>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</si>
  <si>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</si>
  <si>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</si>
  <si>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</si>
  <si>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</si>
  <si>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</si>
  <si>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</si>
  <si>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</si>
  <si>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</si>
  <si>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</si>
  <si>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</si>
  <si>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</si>
  <si>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</si>
  <si>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</si>
  <si>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</si>
  <si>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</si>
  <si>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</si>
  <si>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</si>
  <si>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</si>
  <si>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</si>
  <si>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</si>
  <si>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</si>
  <si>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</si>
  <si>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</si>
  <si>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</si>
  <si>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</si>
  <si>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</si>
  <si>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</si>
  <si>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</si>
  <si>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</si>
  <si>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</si>
  <si>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</si>
  <si>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</si>
  <si>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</si>
  <si>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</si>
  <si>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</si>
  <si>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</si>
  <si>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</si>
  <si>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</si>
  <si>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</si>
  <si>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</si>
  <si>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</si>
  <si>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</si>
  <si>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</si>
  <si>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</si>
  <si>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</si>
  <si>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</si>
  <si>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</si>
  <si>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</si>
  <si>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</si>
  <si>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</si>
  <si>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</si>
  <si>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</si>
  <si>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</si>
  <si>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</si>
  <si>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</si>
  <si>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</si>
  <si>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</si>
  <si>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</si>
  <si>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</si>
  <si>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</si>
  <si>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</si>
  <si>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</si>
  <si>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</si>
  <si>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</si>
  <si>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</si>
  <si>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</si>
  <si>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</si>
  <si>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</si>
  <si>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</si>
  <si>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</si>
  <si>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</si>
  <si>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</si>
  <si>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</si>
  <si>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</si>
  <si>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</si>
  <si>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</si>
  <si>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</si>
  <si>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</si>
  <si>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</si>
  <si>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</si>
  <si>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</si>
  <si>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</si>
  <si>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</si>
  <si>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</si>
  <si>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</si>
  <si>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</si>
  <si>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</si>
  <si>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</si>
  <si>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</si>
  <si>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</si>
  <si>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</si>
  <si>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</si>
  <si>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</si>
  <si>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</si>
  <si>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</si>
  <si>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</si>
  <si>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</si>
  <si>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</si>
  <si>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</si>
  <si>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</si>
  <si>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</si>
  <si>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</si>
  <si>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</si>
  <si>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</si>
  <si>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</si>
  <si>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</si>
  <si>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</si>
  <si>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</si>
  <si>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</si>
  <si>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</si>
  <si>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</si>
  <si>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</si>
  <si>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</si>
  <si>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</si>
  <si>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</si>
  <si>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</si>
  <si>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</si>
  <si>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</si>
  <si>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</si>
  <si>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</si>
  <si>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</si>
  <si>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</si>
  <si>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</si>
  <si>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</si>
  <si>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</si>
  <si>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</si>
  <si>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</si>
  <si>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</si>
  <si>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</si>
  <si>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</si>
  <si>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</si>
  <si>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</si>
  <si>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</si>
  <si>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</si>
  <si>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</si>
  <si>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</si>
  <si>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</si>
  <si>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</si>
  <si>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</si>
  <si>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</si>
  <si>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</si>
  <si>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</si>
  <si>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</si>
  <si>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</si>
  <si>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</si>
  <si>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</si>
  <si>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</si>
  <si>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</si>
  <si>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</si>
  <si>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</si>
  <si>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</si>
  <si>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</si>
  <si>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</si>
  <si>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</si>
  <si>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</si>
  <si>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</si>
  <si>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</si>
  <si>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</si>
  <si>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</si>
  <si>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</si>
  <si>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</si>
  <si>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</si>
  <si>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</si>
  <si>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</si>
  <si>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</si>
  <si>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</si>
  <si>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</si>
  <si>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</si>
  <si>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</si>
  <si>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</si>
  <si>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</si>
  <si>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</si>
  <si>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</si>
  <si>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</si>
  <si>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</si>
  <si>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</si>
  <si>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</si>
  <si>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</si>
  <si>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</si>
  <si>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</si>
  <si>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</si>
  <si>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</si>
  <si>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</si>
  <si>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</si>
  <si>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</si>
  <si>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</si>
  <si>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</si>
  <si>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</si>
  <si>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</si>
  <si>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</si>
  <si>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</si>
  <si>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</si>
  <si>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</si>
  <si>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</si>
  <si>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</si>
  <si>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</si>
  <si>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</si>
  <si>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</si>
  <si>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</si>
  <si>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</si>
  <si>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</si>
  <si>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</si>
  <si>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</si>
  <si>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</si>
  <si>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</si>
  <si>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</si>
  <si>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</si>
  <si>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</si>
  <si>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</si>
  <si>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</si>
  <si>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</si>
  <si>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</si>
  <si>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</si>
  <si>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</si>
  <si>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</si>
  <si>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</si>
  <si>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</si>
  <si>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</si>
  <si>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</si>
  <si>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</si>
  <si>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</si>
  <si>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</si>
  <si>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</si>
  <si>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</si>
  <si>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</si>
  <si>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</si>
  <si>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</si>
  <si>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</si>
  <si>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</si>
  <si>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</si>
  <si>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</si>
  <si>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</si>
  <si>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</si>
  <si>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</si>
  <si>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</si>
  <si>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</si>
  <si>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</si>
  <si>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</si>
  <si>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</si>
  <si>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</si>
  <si>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</si>
  <si>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</si>
  <si>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</si>
  <si>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</si>
  <si>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</si>
  <si>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</si>
  <si>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</si>
  <si>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</si>
  <si>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</si>
  <si>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</si>
  <si>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</si>
  <si>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</si>
  <si>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</si>
  <si>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</si>
  <si>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</si>
  <si>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</si>
  <si>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</si>
  <si>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</si>
  <si>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</si>
  <si>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</si>
  <si>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</si>
  <si>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</si>
  <si>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</si>
  <si>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</si>
  <si>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</si>
  <si>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</si>
  <si>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</si>
  <si>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</si>
  <si>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</si>
  <si>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</si>
  <si>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</si>
  <si>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</si>
  <si>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</si>
  <si>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</si>
  <si>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</si>
  <si>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</si>
  <si>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</si>
  <si>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</si>
  <si>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</si>
  <si>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</si>
  <si>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</si>
  <si>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</si>
  <si>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</si>
  <si>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</si>
  <si>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</si>
  <si>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</si>
  <si>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</si>
  <si>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</si>
  <si>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</si>
  <si>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</si>
  <si>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</si>
  <si>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</si>
  <si>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</si>
  <si>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</si>
  <si>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</si>
  <si>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</si>
  <si>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</si>
  <si>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</si>
  <si>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</si>
  <si>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</si>
  <si>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</si>
  <si>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</si>
  <si>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</si>
  <si>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</si>
  <si>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</si>
  <si>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</si>
  <si>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</si>
  <si>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</si>
  <si>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</si>
  <si>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</si>
  <si>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</si>
  <si>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</si>
  <si>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</si>
  <si>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</si>
  <si>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</si>
  <si>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</si>
  <si>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</si>
  <si>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</si>
  <si>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</si>
  <si>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</si>
  <si>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</si>
  <si>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</si>
  <si>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</si>
  <si>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</si>
  <si>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</si>
  <si>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</si>
  <si>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</si>
  <si>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</si>
  <si>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</si>
  <si>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</si>
  <si>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</si>
  <si>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</si>
  <si>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</si>
  <si>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</si>
  <si>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</si>
  <si>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</si>
  <si>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</si>
  <si>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</si>
  <si>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</si>
  <si>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</si>
  <si>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</si>
  <si>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</si>
  <si>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</si>
  <si>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</si>
  <si>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</si>
  <si>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</si>
  <si>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</si>
  <si>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</si>
  <si>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</si>
  <si>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</si>
  <si>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</si>
  <si>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</si>
  <si>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</si>
  <si>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</si>
  <si>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</si>
  <si>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</si>
  <si>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</si>
  <si>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</si>
  <si>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</si>
  <si>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</si>
  <si>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</si>
  <si>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</si>
  <si>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</si>
  <si>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</si>
  <si>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</si>
  <si>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</si>
  <si>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</si>
  <si>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</si>
  <si>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</si>
  <si>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</si>
  <si>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</si>
  <si>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</si>
  <si>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</si>
  <si>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</si>
  <si>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</si>
  <si>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</si>
  <si>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</si>
  <si>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</si>
  <si>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</si>
  <si>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</si>
  <si>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</si>
  <si>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</si>
  <si>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</si>
  <si>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</si>
  <si>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</si>
  <si>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</si>
  <si>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</si>
  <si>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</si>
  <si>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</si>
  <si>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</si>
  <si>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</si>
  <si>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</si>
  <si>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</si>
  <si>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</si>
  <si>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</si>
  <si>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</si>
  <si>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</si>
  <si>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</si>
  <si>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</si>
  <si>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</si>
  <si>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</si>
  <si>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</si>
  <si>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</si>
  <si>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</si>
  <si>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</si>
  <si>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</si>
  <si>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</si>
  <si>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</si>
  <si>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</si>
  <si>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</si>
  <si>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</si>
  <si>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</si>
  <si>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</si>
  <si>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</si>
  <si>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</si>
  <si>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</si>
  <si>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</si>
  <si>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</si>
  <si>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</si>
  <si>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</si>
  <si>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</si>
  <si>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</si>
  <si>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</si>
  <si>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</si>
  <si>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</si>
  <si>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</si>
  <si>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</si>
  <si>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</si>
  <si>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</si>
  <si>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</si>
  <si>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</si>
  <si>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</si>
  <si>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</si>
  <si>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</si>
  <si>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</si>
  <si>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</si>
  <si>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</si>
  <si>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</si>
  <si>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</si>
  <si>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</si>
  <si>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</si>
  <si>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</si>
  <si>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</si>
  <si>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</si>
  <si>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</si>
  <si>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</si>
  <si>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</si>
  <si>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</si>
  <si>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</si>
  <si>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</si>
  <si>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</si>
  <si>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</si>
  <si>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</si>
  <si>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</si>
  <si>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</si>
  <si>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</si>
  <si>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</si>
  <si>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</si>
  <si>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</si>
  <si>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</si>
  <si>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</si>
  <si>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</si>
  <si>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</si>
  <si>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</si>
  <si>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</si>
  <si>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</si>
  <si>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</si>
  <si>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</si>
  <si>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</si>
  <si>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</si>
  <si>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</si>
  <si>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</si>
  <si>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</si>
  <si>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</si>
  <si>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</si>
  <si>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</si>
  <si>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</si>
  <si>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</si>
  <si>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</si>
  <si>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</si>
  <si>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</si>
  <si>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</si>
  <si>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</si>
  <si>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</si>
  <si>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</si>
  <si>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</si>
  <si>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</si>
  <si>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</si>
  <si>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</si>
  <si>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</si>
  <si>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</si>
  <si>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</si>
  <si>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</si>
  <si>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</si>
  <si>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</si>
  <si>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</si>
  <si>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</si>
  <si>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</si>
  <si>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</si>
  <si>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</si>
  <si>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</si>
  <si>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</si>
  <si>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</si>
  <si>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</si>
  <si>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</si>
  <si>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</si>
  <si>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</si>
  <si>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</si>
  <si>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</si>
  <si>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</si>
  <si>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</si>
  <si>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</si>
  <si>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</si>
  <si>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</si>
  <si>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</si>
  <si>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</si>
  <si>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</si>
  <si>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</si>
  <si>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</si>
  <si>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</si>
  <si>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</si>
  <si>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</si>
  <si>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</si>
  <si>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</si>
  <si>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</si>
  <si>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</si>
  <si>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</si>
  <si>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</si>
  <si>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</si>
  <si>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</si>
  <si>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</si>
  <si>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</si>
  <si>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</si>
  <si>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</si>
  <si>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</si>
  <si>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</si>
  <si>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</si>
  <si>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</si>
  <si>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</si>
  <si>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</si>
  <si>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</si>
  <si>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</si>
  <si>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</si>
  <si>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</si>
  <si>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</si>
  <si>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</si>
  <si>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</si>
  <si>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</si>
  <si>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</si>
  <si>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</si>
  <si>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</si>
  <si>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</si>
  <si>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</si>
  <si>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</si>
  <si>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</si>
  <si>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</si>
  <si>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</si>
  <si>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</si>
  <si>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</si>
  <si>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</si>
  <si>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</si>
  <si>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</si>
  <si>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</si>
  <si>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</si>
  <si>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</si>
  <si>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</si>
  <si>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</si>
  <si>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</si>
  <si>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</si>
  <si>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</si>
  <si>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</si>
  <si>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</si>
  <si>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</si>
  <si>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</si>
  <si>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</si>
  <si>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</si>
  <si>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</si>
  <si>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</si>
  <si>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</si>
  <si>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</si>
  <si>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</si>
  <si>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</si>
  <si>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</si>
  <si>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</si>
  <si>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</si>
  <si>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</si>
  <si>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</si>
  <si>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</si>
  <si>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</si>
  <si>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</si>
  <si>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</si>
  <si>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</si>
  <si>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</si>
  <si>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</si>
  <si>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</si>
  <si>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</si>
  <si>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</si>
  <si>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</si>
  <si>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</si>
  <si>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</si>
  <si>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</si>
  <si>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</si>
  <si>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</si>
  <si>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</si>
  <si>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</si>
  <si>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</si>
  <si>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</si>
  <si>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</si>
  <si>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</si>
  <si>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</si>
  <si>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</si>
  <si>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</si>
  <si>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</si>
  <si>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</si>
  <si>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</si>
  <si>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</si>
  <si>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</si>
  <si>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</si>
  <si>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</si>
  <si>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</si>
  <si>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</si>
  <si>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</si>
  <si>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</si>
  <si>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</si>
  <si>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</si>
  <si>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</si>
  <si>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</si>
  <si>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</si>
  <si>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</si>
  <si>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</si>
  <si>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</si>
  <si>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</si>
  <si>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</si>
  <si>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</si>
  <si>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</si>
  <si>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</si>
  <si>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</si>
  <si>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</si>
  <si>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</si>
  <si>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</si>
  <si>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</si>
  <si>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</si>
  <si>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</si>
  <si>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</si>
  <si>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</si>
  <si>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</si>
  <si>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</si>
  <si>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</si>
  <si>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</si>
  <si>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</si>
  <si>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</si>
  <si>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</si>
  <si>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</si>
  <si>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</si>
  <si>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</si>
  <si>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</si>
  <si>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</si>
  <si>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</si>
  <si>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</si>
  <si>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</si>
  <si>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</si>
  <si>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</si>
  <si>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</si>
  <si>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</si>
  <si>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</si>
  <si>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</si>
  <si>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</si>
  <si>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</si>
  <si>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</si>
  <si>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</si>
  <si>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</si>
  <si>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</si>
  <si>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</si>
  <si>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</si>
  <si>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</si>
  <si>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</si>
  <si>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</si>
  <si>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</si>
  <si>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</si>
  <si>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</si>
  <si>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</si>
  <si>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</si>
  <si>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</si>
  <si>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</si>
  <si>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</si>
  <si>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</si>
  <si>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</si>
  <si>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</si>
  <si>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</si>
  <si>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</si>
  <si>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</si>
  <si>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</si>
  <si>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</si>
  <si>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</si>
  <si>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</si>
  <si>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</si>
  <si>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</si>
  <si>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</si>
  <si>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</si>
  <si>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</si>
  <si>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</si>
  <si>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</si>
  <si>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</si>
  <si>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</si>
  <si>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</si>
  <si>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</si>
  <si>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</si>
  <si>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</si>
  <si>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</si>
  <si>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</si>
  <si>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</si>
  <si>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</si>
  <si>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</si>
  <si>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</si>
  <si>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</si>
  <si>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</si>
  <si>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</si>
  <si>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</si>
  <si>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</si>
  <si>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</si>
  <si>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</si>
  <si>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</si>
  <si>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</si>
  <si>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</si>
  <si>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</si>
  <si>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</si>
  <si>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</si>
  <si>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</si>
  <si>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</si>
  <si>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</si>
  <si>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</si>
  <si>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</si>
  <si>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</si>
  <si>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</si>
  <si>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</si>
  <si>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</si>
  <si>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</si>
  <si>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</si>
  <si>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</si>
  <si>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</si>
  <si>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</si>
  <si>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</si>
  <si>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</si>
  <si>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</si>
  <si>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</si>
  <si>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</si>
  <si>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</si>
  <si>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</si>
  <si>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</si>
  <si>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</si>
  <si>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</si>
  <si>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</si>
  <si>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</si>
  <si>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</si>
  <si>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</si>
  <si>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</si>
  <si>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</si>
  <si>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</si>
  <si>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</si>
  <si>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</si>
  <si>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</si>
  <si>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</si>
  <si>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</si>
  <si>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</si>
  <si>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</si>
  <si>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</si>
  <si>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</si>
  <si>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</si>
  <si>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</si>
  <si>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</si>
  <si>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</si>
  <si>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</si>
  <si>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</si>
  <si>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</si>
  <si>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</si>
  <si>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</si>
  <si>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</si>
  <si>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</si>
  <si>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</si>
  <si>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</si>
  <si>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</si>
  <si>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</si>
  <si>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</si>
  <si>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</si>
  <si>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</si>
  <si>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</si>
  <si>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</si>
  <si>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</si>
  <si>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</si>
  <si>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</si>
  <si>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</si>
  <si>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</si>
  <si>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</si>
  <si>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</si>
  <si>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</si>
  <si>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</si>
  <si>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</si>
  <si>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</si>
  <si>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</si>
  <si>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</si>
  <si>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</si>
  <si>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</si>
  <si>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</si>
  <si>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</si>
  <si>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</si>
  <si>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</si>
  <si>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</si>
  <si>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</si>
  <si>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</si>
  <si>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</si>
  <si>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</si>
  <si>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</si>
  <si>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</si>
  <si>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</si>
  <si>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</si>
  <si>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</si>
  <si>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</si>
  <si>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</si>
  <si>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</si>
  <si>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</si>
  <si>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</si>
  <si>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</si>
  <si>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</si>
  <si>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</si>
  <si>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</si>
  <si>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</si>
  <si>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</si>
  <si>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</si>
  <si>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</si>
  <si>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</si>
  <si>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</si>
  <si>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</si>
  <si>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</si>
  <si>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</si>
  <si>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</si>
  <si>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</si>
  <si>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</si>
  <si>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</si>
  <si>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</si>
  <si>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</si>
  <si>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</si>
  <si>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</si>
  <si>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</si>
  <si>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</si>
  <si>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</si>
  <si>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</si>
  <si>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</si>
  <si>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</si>
  <si>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</si>
  <si>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</si>
  <si>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</si>
  <si>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</si>
  <si>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</si>
  <si>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</si>
  <si>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</si>
  <si>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</si>
  <si>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</si>
  <si>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</si>
  <si>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</si>
  <si>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</si>
  <si>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</si>
  <si>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</si>
  <si>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</si>
  <si>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</si>
  <si>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</si>
  <si>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</si>
  <si>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</si>
  <si>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</si>
  <si>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</si>
  <si>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</si>
  <si>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</si>
  <si>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</si>
  <si>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</si>
  <si>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</si>
  <si>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</si>
  <si>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</si>
  <si>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</si>
  <si>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</si>
  <si>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</si>
  <si>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</si>
  <si>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</si>
  <si>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</si>
  <si>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</si>
  <si>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</si>
  <si>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</si>
  <si>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</si>
  <si>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</si>
  <si>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</si>
  <si>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</si>
  <si>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</si>
  <si>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</si>
  <si>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</si>
  <si>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</si>
  <si>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</si>
  <si>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</si>
  <si>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</si>
  <si>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</si>
  <si>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</si>
  <si>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</si>
  <si>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</si>
  <si>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</si>
  <si>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</si>
  <si>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</si>
  <si>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</si>
  <si>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</si>
  <si>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</si>
  <si>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</si>
  <si>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</si>
  <si>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</si>
  <si>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</si>
  <si>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</si>
  <si>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</si>
  <si>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</si>
  <si>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</si>
  <si>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</si>
  <si>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</si>
  <si>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</si>
  <si>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</si>
  <si>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</si>
  <si>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</si>
  <si>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</si>
  <si>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</si>
  <si>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</si>
  <si>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</si>
  <si>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</si>
  <si>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</si>
  <si>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</si>
  <si>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</si>
  <si>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</si>
  <si>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</si>
  <si>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</si>
  <si>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</si>
  <si>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</si>
  <si>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</si>
  <si>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</si>
  <si>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</si>
  <si>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</si>
  <si>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</si>
  <si>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</si>
  <si>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</si>
  <si>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</si>
  <si>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</si>
  <si>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</si>
  <si>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</si>
  <si>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</si>
  <si>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</si>
  <si>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</si>
  <si>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</si>
  <si>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</si>
  <si>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</si>
  <si>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</si>
  <si>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</si>
  <si>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</si>
  <si>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</si>
  <si>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</si>
  <si>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</si>
  <si>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</si>
  <si>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</si>
  <si>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</si>
  <si>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</si>
  <si>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</si>
  <si>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</si>
  <si>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</si>
  <si>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</si>
  <si>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</si>
  <si>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</si>
  <si>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</si>
  <si>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</si>
  <si>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</si>
  <si>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</si>
  <si>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</si>
  <si>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</si>
  <si>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</si>
  <si>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</si>
  <si>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</si>
  <si>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</si>
  <si>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</si>
  <si>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</si>
  <si>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</si>
  <si>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</si>
  <si>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</si>
  <si>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</si>
  <si>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</si>
  <si>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</si>
  <si>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</si>
  <si>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</si>
  <si>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</si>
  <si>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</si>
  <si>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</si>
  <si>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</si>
  <si>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</si>
  <si>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</si>
  <si>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</si>
  <si>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</si>
  <si>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</si>
  <si>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</si>
  <si>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</si>
  <si>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</si>
  <si>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</si>
  <si>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</si>
  <si>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</si>
  <si>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</si>
  <si>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</si>
  <si>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</si>
  <si>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</si>
  <si>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</si>
  <si>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</si>
  <si>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</si>
  <si>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</si>
  <si>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</si>
  <si>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</si>
  <si>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</si>
  <si>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</si>
  <si>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</si>
  <si>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</si>
  <si>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</si>
  <si>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</si>
  <si>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</si>
  <si>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</si>
  <si>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</si>
  <si>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</si>
  <si>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</si>
  <si>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</si>
  <si>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</si>
  <si>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</si>
  <si>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</si>
  <si>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</si>
  <si>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</si>
  <si>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</si>
  <si>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</si>
  <si>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</si>
  <si>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</si>
  <si>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</si>
  <si>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</si>
  <si>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</si>
  <si>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</si>
  <si>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</si>
  <si>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</si>
  <si>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</si>
  <si>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</si>
  <si>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</si>
  <si>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</si>
  <si>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</si>
  <si>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</si>
  <si>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</si>
  <si>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</si>
  <si>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</si>
  <si>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</si>
  <si>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</si>
  <si>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</si>
  <si>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</si>
  <si>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</si>
  <si>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</si>
  <si>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</si>
  <si>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</si>
  <si>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</si>
  <si>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</si>
  <si>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</si>
  <si>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</si>
  <si>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</si>
  <si>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</si>
  <si>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</si>
  <si>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</si>
  <si>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</si>
  <si>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</si>
  <si>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</si>
  <si>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</si>
  <si>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</si>
  <si>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</si>
  <si>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</si>
  <si>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</si>
  <si>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</si>
  <si>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</si>
  <si>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</si>
  <si>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</si>
  <si>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</si>
  <si>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</si>
  <si>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</si>
  <si>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</si>
  <si>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</si>
  <si>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</si>
  <si>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</si>
  <si>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</si>
  <si>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</si>
  <si>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</si>
  <si>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</si>
  <si>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</si>
  <si>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</si>
  <si>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</si>
  <si>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</si>
  <si>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</si>
  <si>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</si>
  <si>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</si>
  <si>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</si>
  <si>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</si>
  <si>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</si>
  <si>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</si>
  <si>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</si>
  <si>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</si>
  <si>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</si>
  <si>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</si>
  <si>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</si>
  <si>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</si>
  <si>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</si>
  <si>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</si>
  <si>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</si>
  <si>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</si>
  <si>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</si>
  <si>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</si>
  <si>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</si>
  <si>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</si>
  <si>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</si>
  <si>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</si>
  <si>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</si>
  <si>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</si>
  <si>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</si>
  <si>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</si>
  <si>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</si>
  <si>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</si>
  <si>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</si>
  <si>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</si>
  <si>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</si>
  <si>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</si>
  <si>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</si>
  <si>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</si>
  <si>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</si>
  <si>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</si>
  <si>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</si>
  <si>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</si>
  <si>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</si>
  <si>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</si>
  <si>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</si>
  <si>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</si>
  <si>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</si>
  <si>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</si>
  <si>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</si>
  <si>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</si>
  <si>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</si>
  <si>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</si>
  <si>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</si>
  <si>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</si>
  <si>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</si>
  <si>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</si>
  <si>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</si>
  <si>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</si>
  <si>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</si>
  <si>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</si>
  <si>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</si>
  <si>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</si>
  <si>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</si>
  <si>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</si>
  <si>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</si>
  <si>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</si>
  <si>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</si>
  <si>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</si>
  <si>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</si>
  <si>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</si>
  <si>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</si>
  <si>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</si>
  <si>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</si>
  <si>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</si>
  <si>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</si>
  <si>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</si>
  <si>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</si>
  <si>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</si>
  <si>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</si>
  <si>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</si>
  <si>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</si>
  <si>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</si>
  <si>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</si>
  <si>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</si>
  <si>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</si>
  <si>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</si>
  <si>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</si>
  <si>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</si>
  <si>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</si>
  <si>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</si>
  <si>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</si>
  <si>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</si>
  <si>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</si>
  <si>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</si>
  <si>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</si>
  <si>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</si>
  <si>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</si>
  <si>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</si>
  <si>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</si>
  <si>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</si>
  <si>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</si>
  <si>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</si>
  <si>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</si>
  <si>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</si>
  <si>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</si>
  <si>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</si>
  <si>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</si>
  <si>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</si>
  <si>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</si>
  <si>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</si>
  <si>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</si>
  <si>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</si>
  <si>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</si>
  <si>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</si>
  <si>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</si>
  <si>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</si>
  <si>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</si>
  <si>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</si>
  <si>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</si>
  <si>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</si>
  <si>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</si>
  <si>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</si>
  <si>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</si>
  <si>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</si>
  <si>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</si>
  <si>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</si>
  <si>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</si>
  <si>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</si>
  <si>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</si>
  <si>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</si>
  <si>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</si>
  <si>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</si>
  <si>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</si>
  <si>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</si>
  <si>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</si>
  <si>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</si>
  <si>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</si>
  <si>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</si>
  <si>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</si>
  <si>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</si>
  <si>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</si>
  <si>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</si>
  <si>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</si>
  <si>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</si>
  <si>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</si>
  <si>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</si>
  <si>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</si>
  <si>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</si>
  <si>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</si>
  <si>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</si>
  <si>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</si>
  <si>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</si>
  <si>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</si>
  <si>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</si>
  <si>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</si>
  <si>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</si>
  <si>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</si>
  <si>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</si>
  <si>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</si>
  <si>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</si>
  <si>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</si>
  <si>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</si>
  <si>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</si>
  <si>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</si>
  <si>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</si>
  <si>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</si>
  <si>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</si>
  <si>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</si>
  <si>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</si>
  <si>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</si>
  <si>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</si>
  <si>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</si>
  <si>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</si>
  <si>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</si>
  <si>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</si>
  <si>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</si>
  <si>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</si>
  <si>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</si>
  <si>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</si>
  <si>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</si>
  <si>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</si>
  <si>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</si>
  <si>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</si>
  <si>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</si>
  <si>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</si>
  <si>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</si>
  <si>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</si>
  <si>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</si>
  <si>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</si>
  <si>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</si>
  <si>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</si>
  <si>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</si>
  <si>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</si>
  <si>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</si>
  <si>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</si>
  <si>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</si>
  <si>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</si>
  <si>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</si>
  <si>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</si>
  <si>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</si>
  <si>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</si>
  <si>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</si>
  <si>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</si>
  <si>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</si>
  <si>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</si>
  <si>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</si>
  <si>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</si>
  <si>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</si>
  <si>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</si>
  <si>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</si>
  <si>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</si>
  <si>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</si>
  <si>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</si>
  <si>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</si>
  <si>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</si>
  <si>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</si>
  <si>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</si>
  <si>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</si>
  <si>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</si>
  <si>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</si>
  <si>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</si>
  <si>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</si>
  <si>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</si>
  <si>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</si>
  <si>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</si>
  <si>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</si>
  <si>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</si>
  <si>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</si>
  <si>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</si>
  <si>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</si>
  <si>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</si>
  <si>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</si>
  <si>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</si>
  <si>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</si>
  <si>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</si>
  <si>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</si>
  <si>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</si>
  <si>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</si>
  <si>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</si>
  <si>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</si>
  <si>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</si>
  <si>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</si>
  <si>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</si>
  <si>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</si>
  <si>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</si>
  <si>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</si>
  <si>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</si>
  <si>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</si>
  <si>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</si>
  <si>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</si>
  <si>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</si>
  <si>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</si>
  <si>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</si>
  <si>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</si>
  <si>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</si>
  <si>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</si>
  <si>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</si>
  <si>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</si>
  <si>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</si>
  <si>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</si>
  <si>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</si>
  <si>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</si>
  <si>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</si>
  <si>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</si>
  <si>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</si>
  <si>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</si>
  <si>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</si>
  <si>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</si>
  <si>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</si>
  <si>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</si>
  <si>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</si>
  <si>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</si>
  <si>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</si>
  <si>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</si>
  <si>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</si>
  <si>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</si>
  <si>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</si>
  <si>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</si>
  <si>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</si>
  <si>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</si>
  <si>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</si>
  <si>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</si>
  <si>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</si>
  <si>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</si>
  <si>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</si>
  <si>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</si>
  <si>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</si>
  <si>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</si>
  <si>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</si>
  <si>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</si>
  <si>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</si>
  <si>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</si>
  <si>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</si>
  <si>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</si>
  <si>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</si>
  <si>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</si>
  <si>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</si>
  <si>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</si>
  <si>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</si>
  <si>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</si>
  <si>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</si>
  <si>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</si>
  <si>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</si>
  <si>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</si>
  <si>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</si>
  <si>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</si>
  <si>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</si>
  <si>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</si>
  <si>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</si>
  <si>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</si>
  <si>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</si>
  <si>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</si>
  <si>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</si>
  <si>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</si>
  <si>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</si>
  <si>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</si>
  <si>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</si>
  <si>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</si>
  <si>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</si>
  <si>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</si>
  <si>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</si>
  <si>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</si>
  <si>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</si>
  <si>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</si>
  <si>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</si>
  <si>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</si>
  <si>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</si>
  <si>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</si>
  <si>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</si>
  <si>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</si>
  <si>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</si>
  <si>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</si>
  <si>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</si>
  <si>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</si>
  <si>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</si>
  <si>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</si>
  <si>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</si>
  <si>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</si>
  <si>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</si>
  <si>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</si>
  <si>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</si>
  <si>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</si>
  <si>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</si>
  <si>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</si>
  <si>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</si>
  <si>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</si>
  <si>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</si>
  <si>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</si>
  <si>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</si>
  <si>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</si>
  <si>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</si>
  <si>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</si>
  <si>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</si>
  <si>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</si>
  <si>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</si>
  <si>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</si>
  <si>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</si>
  <si>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</si>
  <si>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</si>
  <si>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</si>
  <si>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</si>
  <si>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</si>
  <si>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</si>
  <si>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</si>
  <si>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</si>
  <si>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</si>
  <si>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</si>
  <si>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</si>
  <si>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</si>
  <si>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</si>
  <si>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</si>
  <si>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</si>
  <si>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</si>
  <si>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</si>
  <si>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</si>
  <si>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</si>
  <si>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</si>
  <si>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</si>
  <si>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</si>
  <si>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</si>
  <si>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</si>
  <si>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</si>
  <si>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</si>
  <si>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</si>
  <si>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</si>
  <si>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</si>
  <si>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</si>
  <si>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</si>
  <si>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</si>
  <si>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</si>
  <si>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</si>
  <si>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</si>
  <si>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</si>
  <si>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</si>
  <si>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</si>
  <si>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</si>
  <si>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</si>
  <si>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</si>
  <si>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</si>
  <si>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</si>
  <si>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</si>
  <si>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</si>
  <si>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</si>
  <si>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</si>
  <si>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</si>
  <si>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</si>
  <si>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</si>
  <si>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</si>
  <si>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</si>
  <si>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</si>
  <si>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</si>
  <si>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</si>
  <si>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</si>
  <si>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</si>
  <si>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</si>
  <si>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</si>
  <si>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</si>
  <si>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</si>
  <si>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</si>
  <si>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</si>
  <si>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</si>
  <si>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</si>
  <si>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</si>
  <si>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</si>
  <si>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</si>
  <si>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</si>
  <si>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</si>
  <si>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</si>
  <si>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</si>
  <si>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</si>
  <si>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</si>
  <si>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</si>
  <si>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</si>
  <si>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</si>
  <si>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</si>
  <si>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</si>
  <si>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</si>
  <si>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</si>
  <si>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</si>
  <si>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</si>
  <si>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</si>
  <si>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</si>
  <si>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</si>
  <si>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</si>
  <si>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</si>
  <si>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</si>
  <si>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</si>
  <si>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</si>
  <si>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</si>
  <si>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</si>
  <si>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</si>
  <si>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</si>
  <si>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</si>
  <si>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</si>
  <si>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</si>
  <si>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</si>
  <si>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</si>
  <si>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</si>
  <si>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</si>
  <si>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</si>
  <si>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</si>
  <si>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</si>
  <si>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</si>
  <si>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</si>
  <si>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</si>
  <si>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</si>
  <si>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</si>
  <si>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</si>
  <si>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</si>
  <si>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</si>
  <si>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</si>
  <si>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</si>
  <si>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</si>
  <si>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</si>
  <si>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</si>
  <si>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</si>
  <si>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</si>
  <si>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</si>
  <si>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</si>
  <si>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</si>
  <si>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</si>
  <si>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</si>
  <si>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</si>
  <si>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</si>
  <si>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</si>
  <si>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</si>
  <si>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</si>
  <si>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</si>
  <si>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</si>
  <si>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</si>
  <si>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</si>
  <si>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</si>
  <si>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</si>
  <si>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</si>
  <si>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</si>
  <si>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</si>
  <si>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</si>
  <si>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</si>
  <si>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</si>
  <si>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</si>
  <si>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</si>
  <si>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</si>
  <si>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</si>
  <si>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</si>
  <si>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</si>
  <si>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</si>
  <si>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</si>
  <si>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</si>
  <si>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</si>
  <si>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</si>
  <si>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</si>
  <si>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</si>
  <si>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</si>
  <si>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</si>
  <si>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</si>
  <si>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</si>
  <si>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</si>
  <si>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</si>
  <si>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</si>
  <si>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</si>
  <si>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</si>
  <si>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</si>
  <si>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</si>
  <si>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</si>
  <si>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</si>
  <si>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</si>
  <si>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</si>
  <si>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</si>
  <si>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</si>
  <si>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</si>
  <si>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</si>
  <si>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</si>
  <si>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</si>
  <si>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</si>
  <si>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</si>
  <si>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</si>
  <si>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</si>
  <si>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</si>
  <si>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</si>
  <si>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</si>
  <si>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</si>
  <si>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</si>
  <si>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</si>
  <si>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</si>
  <si>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</si>
  <si>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</si>
  <si>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</si>
  <si>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</si>
  <si>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</si>
  <si>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</si>
  <si>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</si>
  <si>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</si>
  <si>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</si>
  <si>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</si>
  <si>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</si>
  <si>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</si>
  <si>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</si>
  <si>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</si>
  <si>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</si>
  <si>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</si>
  <si>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</si>
  <si>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</si>
  <si>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</si>
  <si>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</si>
  <si>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</si>
  <si>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</si>
  <si>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</si>
  <si>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</si>
  <si>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</si>
  <si>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</si>
  <si>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</si>
  <si>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</si>
  <si>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</si>
  <si>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</si>
  <si>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</si>
  <si>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</si>
  <si>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</si>
  <si>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</si>
  <si>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</si>
  <si>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</si>
  <si>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</si>
  <si>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</si>
  <si>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</si>
  <si>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</si>
  <si>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</si>
  <si>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</si>
  <si>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</si>
  <si>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</si>
  <si>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</si>
  <si>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</si>
  <si>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</si>
  <si>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</si>
  <si>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</si>
  <si>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</si>
  <si>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</si>
  <si>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</si>
  <si>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</si>
  <si>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</si>
  <si>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</si>
  <si>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</si>
  <si>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</si>
  <si>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</si>
  <si>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</si>
  <si>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</si>
  <si>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</si>
  <si>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</si>
  <si>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</si>
  <si>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</si>
  <si>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</si>
  <si>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</si>
  <si>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</si>
  <si>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</si>
  <si>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</si>
  <si>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</si>
  <si>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</si>
  <si>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</si>
  <si>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</si>
  <si>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</si>
  <si>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</si>
  <si>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</si>
  <si>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</si>
  <si>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</si>
  <si>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</si>
  <si>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</si>
  <si>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</si>
  <si>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</si>
  <si>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</si>
  <si>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</si>
  <si>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</si>
  <si>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</si>
  <si>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</si>
  <si>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</si>
  <si>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</si>
  <si>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</si>
  <si>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</si>
  <si>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</si>
  <si>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</si>
  <si>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</si>
  <si>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</si>
  <si>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</si>
  <si>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</si>
  <si>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</si>
  <si>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</si>
  <si>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</si>
  <si>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</si>
  <si>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</si>
  <si>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</si>
  <si>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</si>
  <si>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</si>
  <si>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</si>
  <si>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</si>
  <si>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</si>
  <si>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</si>
  <si>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</si>
  <si>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</si>
  <si>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</si>
  <si>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</si>
  <si>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</si>
  <si>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</si>
  <si>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</si>
  <si>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</si>
  <si>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</si>
  <si>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</si>
  <si>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</si>
  <si>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</si>
  <si>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</si>
  <si>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</si>
  <si>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</si>
  <si>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</si>
  <si>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</si>
  <si>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</si>
  <si>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</si>
  <si>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</si>
  <si>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</si>
  <si>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</si>
  <si>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</si>
  <si>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</si>
  <si>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</si>
  <si>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</si>
  <si>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</si>
  <si>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</si>
  <si>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</si>
  <si>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</si>
  <si>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</si>
  <si>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</si>
  <si>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</si>
  <si>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</si>
  <si>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</si>
  <si>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</si>
  <si>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</si>
  <si>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</si>
  <si>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</si>
  <si>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</si>
  <si>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</si>
  <si>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</si>
  <si>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</si>
  <si>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</si>
  <si>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</si>
  <si>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</si>
  <si>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</si>
  <si>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</si>
  <si>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</si>
  <si>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</si>
  <si>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</si>
  <si>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</si>
  <si>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</si>
  <si>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</si>
  <si>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</si>
  <si>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</si>
  <si>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</si>
  <si>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</si>
  <si>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</si>
  <si>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</si>
  <si>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</si>
  <si>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</si>
  <si>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</si>
  <si>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</si>
  <si>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</si>
  <si>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</si>
  <si>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</si>
  <si>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</si>
  <si>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</si>
  <si>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</si>
  <si>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</si>
  <si>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</si>
  <si>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</si>
  <si>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</si>
  <si>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</si>
  <si>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</si>
  <si>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</si>
  <si>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</si>
  <si>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</si>
  <si>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</si>
  <si>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</si>
  <si>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</si>
  <si>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</si>
  <si>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</si>
  <si>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</si>
  <si>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</si>
  <si>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</si>
  <si>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</si>
  <si>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</si>
  <si>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</si>
  <si>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</si>
  <si>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</si>
  <si>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</si>
  <si>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</si>
  <si>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</si>
  <si>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</si>
  <si>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</si>
  <si>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</si>
  <si>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</si>
  <si>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</si>
  <si>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</si>
  <si>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</si>
  <si>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</si>
  <si>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</si>
  <si>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</si>
  <si>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</si>
  <si>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</si>
  <si>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</si>
  <si>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</si>
  <si>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</si>
  <si>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</si>
  <si>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</si>
  <si>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</si>
  <si>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</si>
  <si>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</si>
  <si>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</si>
  <si>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</si>
  <si>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</si>
  <si>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</si>
  <si>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</si>
  <si>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</si>
  <si>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</si>
  <si>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</si>
  <si>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</si>
  <si>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</si>
  <si>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</si>
  <si>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</si>
  <si>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</si>
  <si>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</si>
  <si>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</si>
  <si>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</si>
  <si>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</si>
  <si>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</si>
  <si>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</si>
  <si>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</si>
  <si>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</si>
  <si>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</si>
  <si>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</si>
  <si>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</si>
  <si>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</si>
  <si>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</si>
  <si>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</si>
  <si>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</si>
  <si>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</si>
  <si>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</si>
  <si>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</si>
  <si>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</si>
  <si>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</si>
  <si>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</si>
  <si>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</si>
  <si>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</si>
  <si>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</si>
  <si>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</si>
  <si>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</si>
  <si>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</si>
  <si>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</si>
  <si>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</si>
  <si>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</si>
  <si>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</si>
  <si>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</si>
  <si>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</si>
  <si>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</si>
  <si>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</si>
  <si>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</si>
  <si>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</si>
  <si>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</si>
  <si>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</si>
  <si>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</si>
  <si>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</si>
  <si>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</si>
  <si>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</si>
  <si>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</si>
  <si>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</si>
  <si>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</si>
  <si>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</si>
  <si>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</si>
  <si>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</si>
  <si>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</si>
  <si>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</si>
  <si>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</si>
  <si>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</si>
  <si>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</si>
  <si>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</si>
  <si>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</si>
  <si>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</si>
  <si>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</si>
  <si>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</si>
  <si>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</si>
  <si>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</si>
  <si>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</si>
  <si>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</si>
  <si>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</si>
  <si>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</si>
  <si>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</si>
  <si>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</si>
  <si>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</si>
  <si>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</si>
  <si>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</si>
  <si>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</si>
  <si>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</si>
  <si>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</si>
  <si>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</si>
  <si>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</si>
  <si>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</si>
  <si>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</si>
  <si>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</si>
  <si>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</si>
  <si>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</si>
  <si>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</si>
  <si>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</si>
  <si>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</si>
  <si>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</si>
  <si>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</si>
  <si>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</si>
  <si>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</si>
  <si>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</si>
  <si>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</si>
  <si>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</si>
  <si>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</si>
  <si>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</si>
  <si>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</si>
  <si>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</si>
  <si>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</si>
  <si>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</si>
  <si>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</si>
  <si>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</si>
  <si>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</si>
  <si>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</si>
  <si>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</si>
  <si>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</si>
  <si>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</si>
  <si>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</si>
  <si>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</si>
  <si>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</si>
  <si>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</si>
  <si>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</si>
  <si>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</si>
  <si>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</si>
  <si>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</si>
  <si>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</si>
  <si>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</si>
  <si>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</si>
  <si>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</si>
  <si>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</si>
  <si>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</si>
  <si>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</si>
  <si>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</si>
  <si>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</si>
  <si>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</si>
  <si>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</si>
  <si>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</si>
  <si>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</si>
  <si>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</si>
  <si>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</si>
  <si>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</si>
  <si>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</si>
  <si>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</si>
  <si>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</si>
  <si>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</si>
  <si>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</si>
  <si>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</si>
  <si>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</si>
  <si>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</si>
  <si>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</si>
  <si>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</si>
  <si>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</si>
  <si>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</si>
  <si>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</si>
  <si>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</si>
  <si>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</si>
  <si>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</si>
  <si>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</si>
  <si>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</si>
  <si>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</si>
  <si>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</si>
  <si>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</si>
  <si>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</si>
  <si>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</si>
  <si>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</si>
  <si>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</si>
  <si>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</si>
  <si>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</si>
  <si>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</si>
  <si>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</si>
  <si>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</si>
  <si>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</si>
  <si>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</si>
  <si>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</si>
  <si>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</si>
  <si>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</si>
  <si>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</si>
  <si>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</si>
  <si>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</si>
  <si>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</si>
  <si>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</si>
  <si>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</si>
  <si>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</si>
  <si>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</si>
  <si>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</si>
  <si>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</si>
  <si>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</si>
  <si>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</si>
  <si>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</si>
  <si>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</si>
  <si>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</si>
  <si>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</si>
  <si>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</si>
  <si>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</si>
  <si>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</si>
  <si>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</si>
  <si>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</si>
  <si>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</si>
  <si>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</si>
  <si>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</si>
  <si>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</si>
  <si>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</si>
  <si>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</si>
  <si>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</si>
  <si>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</si>
  <si>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</si>
  <si>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</si>
  <si>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</si>
  <si>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</si>
  <si>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</si>
  <si>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</si>
  <si>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</si>
  <si>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</si>
  <si>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</si>
  <si>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</si>
  <si>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</si>
  <si>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</si>
  <si>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</si>
  <si>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</si>
  <si>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</si>
  <si>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</si>
  <si>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</si>
  <si>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</si>
  <si>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</si>
  <si>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</si>
  <si>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</si>
  <si>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</si>
  <si>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</si>
  <si>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</si>
  <si>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</si>
  <si>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</si>
  <si>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</si>
  <si>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</si>
  <si>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</si>
  <si>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</si>
  <si>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</si>
  <si>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</si>
  <si>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</si>
  <si>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</si>
  <si>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</si>
  <si>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</si>
  <si>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</si>
  <si>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</si>
  <si>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</si>
  <si>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</si>
  <si>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</si>
  <si>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</si>
  <si>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</si>
  <si>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</si>
  <si>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</si>
  <si>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</si>
  <si>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</si>
  <si>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</si>
  <si>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</si>
  <si>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</si>
  <si>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</si>
  <si>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</si>
  <si>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</si>
  <si>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</si>
  <si>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</si>
  <si>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</si>
  <si>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</si>
  <si>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</si>
  <si>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</si>
  <si>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</si>
  <si>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</si>
  <si>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</si>
  <si>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</si>
  <si>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</si>
  <si>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</si>
  <si>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</si>
  <si>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</si>
  <si>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</si>
  <si>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</si>
  <si>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</si>
  <si>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</si>
  <si>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</si>
  <si>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</si>
  <si>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</si>
  <si>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</si>
  <si>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</si>
  <si>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</si>
  <si>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</si>
  <si>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</si>
  <si>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</si>
  <si>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</si>
  <si>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</si>
  <si>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</si>
  <si>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</si>
  <si>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</si>
  <si>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</si>
  <si>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</si>
  <si>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</si>
  <si>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</si>
  <si>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</si>
  <si>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</si>
  <si>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</si>
  <si>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</si>
  <si>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</si>
  <si>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</si>
  <si>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</si>
  <si>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</si>
  <si>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</si>
  <si>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</si>
  <si>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</si>
  <si>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</si>
  <si>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</si>
  <si>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</si>
  <si>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</si>
  <si>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</si>
  <si>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</si>
  <si>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</si>
  <si>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</si>
  <si>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</si>
  <si>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</si>
  <si>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</si>
  <si>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</si>
  <si>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</si>
  <si>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</si>
  <si>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</si>
  <si>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</si>
  <si>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</si>
  <si>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</si>
  <si>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</si>
  <si>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</si>
  <si>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</si>
  <si>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</si>
  <si>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</si>
  <si>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</si>
  <si>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</si>
  <si>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</si>
  <si>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</si>
  <si>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</si>
  <si>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</si>
  <si>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</si>
  <si>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</si>
  <si>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</si>
  <si>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</si>
  <si>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</si>
  <si>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</si>
  <si>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</si>
  <si>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</si>
  <si>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</si>
  <si>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</si>
  <si>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</si>
  <si>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</si>
  <si>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</si>
  <si>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</si>
  <si>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</si>
  <si>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</si>
  <si>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</si>
  <si>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</si>
  <si>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</si>
  <si>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</si>
  <si>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</si>
  <si>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</si>
  <si>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</si>
  <si>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</si>
  <si>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</si>
  <si>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</si>
  <si>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</si>
  <si>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</si>
  <si>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</si>
  <si>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</si>
  <si>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</si>
  <si>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</si>
  <si>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</si>
  <si>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</si>
  <si>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</si>
  <si>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</si>
  <si>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</si>
  <si>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</si>
  <si>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</si>
  <si>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</si>
  <si>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</si>
  <si>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</si>
  <si>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</si>
  <si>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</si>
  <si>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</si>
  <si>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</si>
  <si>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</si>
  <si>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</si>
  <si>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</si>
  <si>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</si>
  <si>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</si>
  <si>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</si>
  <si>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</si>
  <si>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</si>
  <si>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</si>
  <si>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</si>
  <si>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</si>
  <si>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</si>
  <si>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</si>
  <si>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</si>
  <si>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</si>
  <si>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</si>
  <si>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</si>
  <si>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</si>
  <si>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</si>
  <si>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</si>
  <si>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</si>
  <si>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</si>
  <si>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</si>
  <si>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</si>
  <si>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</si>
  <si>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</si>
  <si>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</si>
  <si>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</si>
  <si>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</si>
  <si>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</si>
  <si>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</si>
  <si>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</si>
  <si>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</si>
  <si>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</si>
  <si>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</si>
  <si>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</si>
  <si>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</si>
  <si>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</si>
  <si>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</si>
  <si>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</si>
  <si>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</si>
  <si>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</si>
  <si>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</si>
  <si>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</si>
  <si>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</si>
  <si>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</si>
  <si>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</si>
  <si>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</si>
  <si>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</si>
  <si>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</si>
  <si>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</si>
  <si>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</si>
  <si>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</si>
  <si>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</si>
  <si>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</si>
  <si>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</si>
  <si>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</si>
  <si>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</si>
  <si>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</si>
  <si>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</si>
  <si>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</si>
  <si>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</si>
  <si>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</si>
  <si>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</si>
  <si>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</si>
  <si>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</si>
  <si>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</si>
  <si>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</si>
  <si>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</si>
  <si>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</si>
  <si>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</si>
  <si>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</si>
  <si>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</si>
  <si>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</si>
  <si>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</si>
  <si>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</si>
  <si>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</si>
  <si>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</si>
  <si>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</si>
  <si>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</si>
  <si>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</si>
  <si>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</si>
  <si>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</si>
  <si>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</si>
  <si>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</si>
  <si>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</si>
  <si>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</si>
  <si>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</si>
  <si>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</si>
  <si>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</si>
  <si>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</si>
  <si>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</si>
  <si>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</si>
  <si>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</si>
  <si>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</si>
  <si>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</si>
  <si>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</si>
  <si>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</si>
  <si>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</si>
  <si>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</si>
  <si>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</si>
  <si>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</si>
  <si>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</si>
  <si>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</si>
  <si>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</si>
  <si>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</si>
  <si>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</si>
  <si>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</si>
  <si>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</si>
  <si>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</si>
  <si>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</si>
  <si>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</si>
  <si>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</si>
  <si>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</si>
  <si>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</si>
  <si>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</si>
  <si>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</si>
  <si>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</si>
  <si>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</si>
  <si>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</si>
  <si>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</si>
  <si>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</si>
  <si>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</si>
  <si>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</si>
  <si>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</si>
  <si>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</si>
  <si>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</si>
  <si>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</si>
  <si>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</si>
  <si>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</si>
  <si>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</si>
  <si>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</si>
  <si>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</si>
  <si>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</si>
  <si>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</si>
  <si>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</si>
  <si>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</si>
  <si>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</si>
  <si>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</si>
  <si>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</si>
  <si>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</si>
  <si>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</si>
  <si>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</si>
  <si>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</si>
  <si>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</si>
  <si>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</si>
  <si>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</si>
  <si>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</si>
  <si>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</si>
  <si>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</si>
  <si>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</si>
  <si>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</si>
  <si>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</si>
  <si>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</si>
  <si>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</si>
  <si>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</si>
  <si>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</si>
  <si>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</si>
  <si>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</si>
  <si>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</si>
  <si>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</si>
  <si>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</si>
  <si>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</si>
  <si>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</si>
  <si>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</si>
  <si>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</si>
  <si>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</si>
  <si>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</si>
  <si>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</si>
  <si>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</si>
  <si>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</si>
  <si>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</si>
  <si>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</si>
  <si>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</si>
  <si>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</si>
  <si>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</si>
  <si>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</si>
  <si>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</si>
  <si>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</si>
  <si>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</si>
  <si>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</si>
  <si>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</si>
  <si>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</si>
  <si>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</si>
  <si>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</si>
  <si>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</si>
  <si>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</si>
  <si>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</si>
  <si>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</si>
  <si>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</si>
  <si>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</si>
  <si>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</si>
  <si>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</si>
  <si>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</si>
  <si>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</si>
  <si>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</si>
  <si>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</si>
  <si>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</si>
  <si>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</si>
  <si>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</si>
  <si>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</si>
  <si>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</si>
  <si>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</si>
  <si>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</si>
  <si>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</si>
  <si>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</si>
  <si>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</si>
  <si>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</si>
  <si>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</si>
  <si>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</si>
  <si>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</si>
  <si>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</si>
  <si>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</si>
  <si>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</si>
  <si>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</si>
  <si>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</si>
  <si>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</si>
  <si>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</si>
  <si>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</si>
  <si>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</si>
  <si>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</si>
  <si>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</si>
  <si>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</si>
  <si>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</si>
  <si>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</si>
  <si>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</si>
  <si>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</si>
  <si>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</si>
  <si>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</si>
  <si>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</si>
  <si>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</si>
  <si>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</si>
  <si>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</si>
  <si>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</si>
  <si>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</si>
  <si>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</si>
  <si>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</si>
  <si>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</si>
  <si>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</si>
  <si>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</si>
  <si>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</si>
  <si>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</si>
  <si>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</si>
  <si>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</si>
  <si>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</si>
  <si>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</si>
  <si>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</si>
  <si>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</si>
  <si>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</si>
  <si>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</si>
  <si>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</si>
  <si>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</si>
  <si>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</si>
  <si>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</si>
  <si>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</si>
  <si>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</si>
  <si>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</si>
  <si>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</si>
  <si>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</si>
  <si>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</si>
  <si>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</si>
  <si>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</si>
  <si>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</si>
  <si>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</si>
  <si>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</si>
  <si>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</si>
  <si>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</si>
  <si>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</si>
  <si>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</si>
  <si>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</si>
  <si>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</si>
  <si>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</si>
  <si>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</si>
  <si>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</si>
  <si>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</si>
  <si>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</si>
  <si>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</si>
  <si>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</si>
  <si>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</si>
  <si>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</si>
  <si>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</si>
  <si>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</si>
  <si>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</si>
  <si>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</si>
  <si>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</si>
  <si>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</si>
  <si>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</si>
  <si>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</si>
  <si>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</si>
  <si>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</si>
  <si>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</si>
  <si>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</si>
  <si>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</si>
  <si>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</si>
  <si>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</si>
  <si>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</si>
  <si>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</si>
  <si>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</si>
  <si>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</si>
  <si>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</si>
  <si>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</si>
  <si>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</si>
  <si>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</si>
  <si>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</si>
  <si>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</si>
  <si>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</si>
  <si>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</si>
  <si>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</si>
  <si>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</si>
  <si>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</si>
  <si>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</si>
  <si>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</si>
  <si>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</si>
  <si>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</si>
  <si>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</si>
  <si>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</si>
  <si>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</si>
  <si>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</si>
  <si>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</si>
  <si>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</si>
  <si>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</si>
  <si>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</si>
  <si>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</si>
  <si>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</si>
  <si>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</si>
  <si>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</si>
  <si>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</si>
  <si>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</si>
  <si>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</si>
  <si>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</si>
  <si>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</si>
  <si>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</si>
  <si>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</si>
  <si>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</si>
  <si>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</si>
  <si>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</si>
  <si>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</si>
  <si>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</si>
  <si>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</si>
  <si>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</si>
  <si>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</si>
  <si>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</si>
  <si>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</si>
  <si>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</si>
  <si>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</si>
  <si>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</si>
  <si>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</si>
  <si>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</si>
  <si>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</si>
  <si>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</si>
  <si>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</si>
  <si>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</si>
  <si>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</si>
  <si>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</si>
  <si>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</si>
  <si>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</si>
  <si>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</si>
  <si>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</si>
  <si>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</si>
  <si>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</si>
  <si>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</si>
  <si>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</si>
  <si>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</si>
  <si>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</si>
  <si>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</si>
  <si>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</si>
  <si>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</si>
  <si>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</si>
  <si>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</si>
  <si>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</si>
  <si>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</si>
  <si>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</si>
  <si>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</si>
  <si>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</si>
  <si>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</si>
  <si>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</si>
  <si>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</si>
  <si>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</si>
  <si>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</si>
  <si>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</si>
  <si>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</si>
  <si>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</si>
  <si>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</si>
  <si>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</si>
  <si>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</si>
  <si>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</si>
  <si>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</si>
  <si>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</si>
  <si>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</si>
  <si>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</si>
  <si>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</si>
  <si>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</si>
  <si>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</si>
  <si>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</si>
  <si>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</si>
  <si>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</si>
  <si>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</si>
  <si>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</si>
  <si>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</si>
  <si>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</si>
  <si>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</si>
  <si>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</si>
  <si>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</si>
  <si>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</si>
  <si>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</si>
  <si>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</si>
  <si>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</si>
  <si>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</si>
  <si>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</si>
  <si>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</si>
  <si>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</si>
  <si>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</si>
  <si>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</si>
  <si>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</si>
  <si>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</si>
  <si>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</si>
  <si>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</si>
  <si>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</si>
  <si>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</si>
  <si>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</si>
  <si>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</si>
  <si>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</si>
  <si>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</si>
  <si>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</si>
  <si>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</si>
  <si>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</si>
  <si>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</si>
  <si>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</si>
  <si>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</si>
  <si>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</si>
  <si>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</si>
  <si>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</si>
  <si>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</si>
  <si>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</si>
  <si>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</si>
  <si>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</si>
  <si>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</si>
  <si>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</si>
  <si>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</si>
  <si>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</si>
  <si>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</si>
  <si>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</si>
  <si>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</si>
  <si>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</si>
  <si>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</si>
  <si>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</si>
  <si>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</si>
  <si>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</si>
  <si>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</si>
  <si>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</si>
  <si>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</si>
  <si>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</si>
  <si>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</si>
  <si>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</si>
  <si>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</si>
  <si>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</si>
  <si>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</si>
  <si>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</si>
  <si>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</si>
  <si>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</si>
  <si>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</si>
  <si>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</si>
  <si>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</si>
  <si>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</si>
  <si>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</si>
  <si>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</si>
  <si>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</si>
  <si>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</si>
  <si>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</si>
  <si>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</si>
  <si>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</si>
  <si>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</si>
  <si>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</si>
  <si>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</si>
  <si>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</si>
  <si>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</si>
  <si>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</si>
  <si>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</si>
  <si>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</si>
  <si>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</si>
  <si>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</si>
  <si>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</si>
  <si>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</si>
  <si>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</si>
  <si>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</si>
  <si>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</si>
  <si>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</si>
  <si>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</si>
  <si>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</si>
  <si>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</si>
  <si>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</si>
  <si>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</si>
  <si>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</si>
  <si>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</si>
  <si>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</si>
  <si>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</si>
  <si>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</si>
  <si>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</si>
  <si>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</si>
  <si>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</si>
  <si>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</si>
  <si>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</si>
  <si>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</si>
  <si>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</si>
  <si>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</si>
  <si>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</si>
  <si>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</si>
  <si>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</si>
  <si>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</si>
  <si>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</si>
  <si>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</si>
  <si>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</si>
  <si>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</si>
  <si>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</si>
  <si>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</si>
  <si>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</si>
  <si>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</si>
  <si>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</si>
  <si>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</si>
  <si>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</si>
  <si>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</si>
  <si>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</si>
  <si>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</si>
  <si>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</si>
  <si>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</si>
  <si>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</si>
  <si>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</si>
  <si>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</si>
  <si>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</si>
  <si>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</si>
  <si>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</si>
  <si>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</si>
  <si>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</si>
  <si>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</si>
  <si>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</si>
  <si>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</si>
  <si>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</si>
  <si>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</si>
  <si>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</si>
  <si>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</si>
  <si>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</si>
  <si>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</si>
  <si>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</si>
  <si>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</si>
  <si>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</si>
  <si>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</si>
  <si>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</si>
  <si>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</si>
  <si>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</si>
  <si>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</si>
  <si>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</si>
  <si>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</si>
  <si>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</si>
  <si>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</si>
  <si>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</si>
  <si>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</si>
  <si>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</si>
  <si>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</si>
  <si>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</si>
  <si>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</si>
  <si>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</si>
  <si>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</si>
  <si>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</si>
  <si>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</si>
  <si>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</si>
  <si>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</si>
  <si>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</si>
  <si>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</si>
  <si>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</si>
  <si>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</si>
  <si>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</si>
  <si>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</si>
  <si>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</si>
  <si>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</si>
  <si>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</si>
  <si>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</si>
  <si>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</si>
  <si>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</si>
  <si>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</si>
  <si>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</si>
  <si>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</si>
  <si>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</si>
  <si>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</si>
  <si>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</si>
  <si>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</si>
  <si>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</si>
  <si>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</si>
  <si>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</si>
  <si>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</si>
  <si>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</si>
  <si>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</si>
  <si>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</si>
  <si>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</si>
  <si>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</si>
  <si>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</si>
  <si>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</si>
  <si>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</si>
  <si>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</si>
  <si>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</si>
  <si>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</si>
  <si>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</si>
  <si>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</si>
  <si>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</si>
  <si>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</si>
  <si>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</si>
  <si>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</si>
  <si>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</si>
  <si>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</si>
  <si>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</si>
  <si>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</si>
  <si>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</si>
  <si>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</si>
  <si>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</si>
  <si>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</si>
  <si>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</si>
  <si>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</si>
  <si>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</si>
  <si>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</si>
  <si>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</si>
  <si>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</si>
  <si>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</si>
  <si>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</si>
  <si>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</si>
  <si>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</si>
  <si>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</si>
  <si>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</si>
  <si>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</si>
  <si>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</si>
  <si>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</si>
  <si>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</si>
  <si>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</si>
  <si>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</si>
  <si>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</si>
  <si>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</si>
  <si>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</si>
  <si>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</si>
  <si>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</si>
  <si>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</si>
  <si>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</si>
  <si>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</si>
  <si>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</si>
  <si>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</si>
  <si>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</si>
  <si>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</si>
  <si>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</si>
  <si>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</si>
  <si>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</si>
  <si>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</si>
  <si>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</si>
  <si>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</si>
  <si>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</si>
  <si>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</si>
  <si>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</si>
  <si>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</si>
  <si>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</si>
  <si>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</si>
  <si>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</si>
  <si>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</si>
  <si>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</si>
  <si>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</si>
  <si>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</si>
  <si>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</si>
  <si>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</si>
  <si>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</si>
  <si>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</si>
  <si>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</si>
  <si>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</si>
  <si>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</si>
  <si>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</si>
  <si>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</si>
  <si>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</si>
  <si>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</si>
  <si>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</si>
  <si>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</si>
  <si>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</si>
  <si>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</si>
  <si>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</si>
  <si>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</si>
  <si>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</si>
  <si>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</si>
  <si>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</si>
  <si>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</si>
  <si>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</si>
  <si>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</si>
  <si>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</si>
  <si>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</si>
  <si>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</si>
  <si>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</si>
  <si>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</si>
  <si>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</si>
  <si>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</si>
  <si>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</si>
  <si>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</si>
  <si>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</si>
  <si>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</si>
  <si>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</si>
  <si>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</si>
  <si>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</si>
  <si>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</si>
  <si>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</si>
  <si>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</si>
  <si>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</si>
  <si>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</si>
  <si>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</si>
  <si>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</si>
  <si>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</si>
  <si>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</si>
  <si>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</si>
  <si>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</si>
  <si>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</si>
  <si>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</si>
  <si>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</si>
  <si>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</si>
  <si>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</si>
  <si>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</si>
  <si>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</si>
  <si>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</si>
  <si>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</si>
  <si>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</si>
  <si>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</si>
  <si>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</si>
  <si>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</si>
  <si>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</si>
  <si>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</si>
  <si>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</si>
  <si>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</si>
  <si>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</si>
  <si>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</si>
  <si>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</si>
  <si>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</si>
  <si>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</si>
  <si>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</si>
  <si>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</si>
  <si>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</si>
  <si>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</si>
  <si>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</si>
  <si>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</si>
  <si>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</si>
  <si>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</si>
  <si>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</si>
  <si>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</si>
  <si>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</si>
  <si>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</si>
  <si>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</si>
  <si>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</si>
  <si>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</si>
  <si>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</si>
  <si>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</si>
  <si>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</si>
  <si>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</si>
  <si>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</si>
  <si>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</si>
  <si>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</si>
  <si>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</si>
  <si>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</si>
  <si>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</si>
  <si>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</si>
  <si>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</si>
  <si>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</si>
  <si>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</si>
  <si>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</si>
  <si>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</si>
  <si>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</si>
  <si>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</si>
  <si>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</si>
  <si>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</si>
  <si>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</si>
  <si>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</si>
  <si>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</si>
  <si>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</si>
  <si>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</si>
  <si>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</si>
  <si>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</si>
  <si>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</si>
  <si>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</si>
  <si>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</si>
  <si>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</si>
  <si>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</si>
  <si>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</si>
  <si>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</si>
  <si>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</si>
  <si>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</si>
  <si>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</si>
  <si>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</si>
  <si>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</si>
  <si>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</si>
  <si>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</si>
  <si>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</si>
  <si>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</si>
  <si>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</si>
  <si>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</si>
  <si>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</si>
  <si>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</si>
  <si>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</si>
  <si>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</si>
  <si>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</si>
  <si>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</si>
  <si>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</si>
  <si>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</si>
  <si>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</si>
  <si>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</si>
  <si>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</si>
  <si>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</si>
  <si>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</si>
  <si>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</si>
  <si>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</si>
  <si>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</si>
  <si>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</si>
  <si>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</si>
  <si>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</si>
  <si>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</si>
  <si>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</si>
  <si>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</si>
  <si>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</si>
  <si>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</si>
  <si>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</si>
  <si>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</si>
  <si>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</si>
  <si>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</si>
  <si>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</si>
  <si>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</si>
  <si>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</si>
  <si>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</si>
  <si>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</si>
  <si>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</si>
  <si>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</si>
  <si>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</si>
  <si>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</si>
  <si>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</si>
  <si>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</si>
  <si>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</si>
  <si>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</si>
  <si>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</si>
  <si>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</si>
  <si>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</si>
  <si>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</si>
  <si>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</si>
  <si>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</si>
  <si>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</si>
  <si>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</si>
  <si>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</si>
  <si>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</si>
  <si>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</si>
  <si>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</si>
  <si>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</si>
  <si>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</si>
  <si>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</si>
  <si>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</si>
  <si>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</si>
  <si>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</si>
  <si>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</si>
  <si>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</si>
  <si>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</si>
  <si>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</si>
  <si>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</si>
  <si>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</si>
  <si>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</si>
  <si>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</si>
  <si>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</si>
  <si>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</si>
  <si>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</si>
  <si>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</si>
  <si>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</si>
  <si>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</si>
  <si>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</si>
  <si>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</si>
  <si>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</si>
  <si>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</si>
  <si>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</si>
  <si>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</si>
  <si>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</si>
  <si>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</si>
  <si>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</si>
  <si>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</si>
  <si>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</si>
  <si>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</si>
  <si>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</si>
  <si>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</si>
  <si>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</si>
  <si>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</si>
  <si>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</si>
  <si>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</si>
  <si>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</si>
  <si>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</si>
  <si>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</si>
  <si>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</si>
  <si>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</si>
  <si>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</si>
  <si>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</si>
  <si>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</si>
  <si>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</si>
  <si>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</si>
  <si>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</si>
  <si>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</si>
  <si>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</si>
  <si>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</si>
  <si>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</si>
  <si>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</si>
  <si>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</si>
  <si>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</si>
  <si>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</si>
  <si>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</si>
  <si>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</si>
  <si>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</si>
  <si>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</si>
  <si>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</si>
  <si>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</si>
  <si>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</si>
  <si>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</si>
  <si>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</si>
  <si>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</si>
  <si>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</si>
  <si>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</si>
  <si>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</si>
  <si>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</si>
  <si>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</si>
  <si>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</si>
  <si>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</si>
  <si>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</si>
  <si>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</si>
  <si>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</si>
  <si>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</si>
  <si>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</si>
  <si>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</si>
  <si>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</si>
  <si>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</si>
  <si>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</si>
  <si>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</si>
  <si>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</si>
  <si>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</si>
  <si>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</si>
  <si>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</si>
  <si>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</si>
  <si>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</si>
  <si>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</si>
  <si>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</si>
  <si>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</si>
  <si>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</si>
  <si>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</si>
  <si>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</si>
  <si>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</si>
  <si>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</si>
  <si>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</si>
  <si>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</si>
  <si>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</si>
  <si>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</si>
  <si>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</si>
  <si>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</si>
  <si>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</si>
  <si>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</si>
  <si>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</si>
  <si>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</si>
  <si>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</si>
  <si>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</si>
  <si>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</si>
  <si>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</si>
  <si>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</si>
  <si>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</si>
  <si>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</si>
  <si>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</si>
  <si>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</si>
  <si>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</si>
  <si>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</si>
  <si>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</si>
  <si>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</si>
  <si>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</si>
  <si>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</si>
  <si>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</si>
  <si>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</si>
  <si>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</si>
  <si>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</si>
  <si>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</si>
  <si>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</si>
  <si>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</si>
  <si>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</si>
  <si>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</si>
  <si>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</si>
  <si>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</si>
  <si>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</si>
  <si>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</si>
  <si>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</si>
  <si>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</si>
  <si>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</si>
  <si>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</si>
  <si>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</si>
  <si>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</si>
  <si>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</si>
  <si>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</si>
  <si>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</si>
  <si>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</si>
  <si>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</si>
  <si>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</si>
  <si>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</si>
  <si>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</si>
  <si>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</si>
  <si>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</si>
  <si>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</si>
  <si>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</si>
  <si>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</si>
  <si>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</si>
  <si>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</si>
  <si>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</si>
  <si>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</si>
  <si>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</si>
  <si>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</si>
  <si>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</si>
  <si>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</si>
  <si>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</si>
  <si>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</si>
  <si>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</si>
  <si>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</si>
  <si>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</si>
  <si>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</si>
  <si>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</si>
  <si>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</si>
  <si>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</si>
  <si>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</si>
  <si>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</si>
  <si>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</si>
  <si>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</si>
  <si>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</si>
  <si>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</si>
  <si>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</si>
  <si>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</si>
  <si>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</si>
  <si>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</si>
  <si>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</si>
  <si>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</si>
  <si>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</si>
  <si>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</si>
  <si>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</si>
  <si>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</si>
  <si>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</si>
  <si>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</si>
  <si>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</si>
  <si>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</si>
  <si>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</si>
  <si>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</si>
  <si>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</si>
  <si>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</si>
  <si>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</si>
  <si>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</si>
  <si>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</si>
  <si>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</si>
  <si>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</si>
  <si>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</si>
  <si>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</si>
  <si>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</si>
  <si>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</si>
  <si>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</si>
  <si>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</si>
  <si>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</si>
  <si>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</si>
  <si>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</si>
  <si>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</si>
  <si>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</si>
  <si>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</si>
  <si>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</si>
  <si>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</si>
  <si>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</si>
  <si>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</si>
  <si>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</si>
  <si>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</si>
  <si>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</si>
  <si>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</si>
  <si>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</si>
  <si>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</si>
  <si>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</si>
  <si>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</si>
  <si>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</si>
  <si>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</si>
  <si>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</si>
  <si>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</si>
  <si>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</si>
  <si>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</si>
  <si>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</si>
  <si>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</si>
  <si>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</si>
  <si>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</si>
  <si>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</si>
  <si>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</si>
  <si>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</si>
  <si>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</si>
  <si>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</si>
  <si>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</si>
  <si>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</si>
  <si>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</si>
  <si>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</si>
  <si>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</si>
  <si>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</si>
  <si>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</si>
  <si>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</si>
  <si>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</si>
  <si>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</si>
  <si>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</si>
  <si>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</si>
  <si>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</si>
  <si>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</si>
  <si>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</si>
  <si>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</si>
  <si>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</si>
  <si>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</si>
  <si>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</si>
  <si>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</si>
  <si>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</si>
  <si>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</si>
  <si>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</si>
  <si>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</si>
  <si>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</si>
  <si>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</si>
  <si>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</si>
  <si>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</si>
  <si>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</si>
  <si>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</si>
  <si>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</si>
  <si>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</si>
  <si>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</si>
  <si>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</si>
  <si>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</si>
  <si>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</si>
  <si>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</si>
  <si>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</si>
  <si>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</si>
  <si>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</si>
  <si>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</si>
  <si>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</si>
  <si>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</si>
  <si>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</si>
  <si>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</si>
  <si>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</si>
  <si>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</si>
  <si>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</si>
  <si>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</si>
  <si>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</si>
  <si>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</si>
  <si>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</si>
  <si>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</si>
  <si>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</si>
  <si>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</si>
  <si>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</si>
  <si>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</si>
  <si>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</si>
  <si>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</si>
  <si>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</si>
  <si>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</si>
  <si>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</si>
  <si>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</si>
  <si>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</si>
  <si>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</si>
  <si>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</si>
  <si>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</si>
  <si>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</si>
  <si>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</si>
  <si>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</si>
  <si>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</si>
  <si>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</si>
  <si>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</si>
  <si>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</si>
  <si>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</si>
  <si>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</si>
  <si>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</si>
  <si>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</si>
  <si>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</si>
  <si>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</si>
  <si>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</si>
  <si>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</si>
  <si>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</si>
  <si>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</si>
  <si>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</si>
  <si>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</si>
  <si>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</si>
  <si>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</si>
  <si>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</si>
  <si>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</si>
  <si>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</si>
  <si>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</si>
  <si>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</si>
  <si>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</si>
  <si>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</si>
  <si>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</si>
  <si>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</si>
  <si>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</si>
  <si>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</si>
  <si>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</si>
  <si>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</si>
  <si>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</si>
  <si>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</si>
  <si>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</si>
  <si>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</si>
  <si>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</si>
  <si>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</si>
  <si>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</si>
  <si>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</si>
  <si>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</si>
  <si>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</si>
  <si>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</si>
  <si>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</si>
  <si>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</si>
  <si>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</si>
  <si>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</si>
  <si>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</si>
  <si>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</si>
  <si>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</si>
  <si>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</si>
  <si>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</si>
  <si>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</si>
  <si>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</si>
  <si>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</si>
  <si>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</si>
  <si>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</si>
  <si>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</si>
  <si>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</si>
  <si>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</si>
  <si>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</si>
  <si>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</si>
  <si>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</si>
  <si>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</si>
  <si>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</si>
  <si>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</si>
  <si>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</si>
  <si>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</si>
  <si>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</si>
  <si>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</si>
  <si>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</si>
  <si>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</si>
  <si>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</si>
  <si>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</si>
  <si>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</si>
  <si>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</si>
  <si>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</si>
  <si>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</si>
  <si>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</si>
  <si>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</si>
  <si>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</si>
  <si>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</si>
  <si>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</si>
  <si>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</si>
  <si>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</si>
  <si>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</si>
  <si>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</si>
  <si>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</si>
  <si>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</si>
  <si>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</si>
  <si>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</si>
  <si>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</si>
  <si>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</si>
  <si>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</si>
  <si>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</si>
  <si>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</si>
  <si>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</si>
  <si>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</si>
  <si>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</si>
  <si>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</si>
  <si>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</si>
  <si>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</si>
  <si>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</si>
  <si>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</si>
  <si>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</si>
  <si>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</si>
  <si>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</si>
  <si>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</si>
  <si>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</si>
  <si>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</si>
  <si>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</si>
  <si>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</si>
  <si>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</si>
  <si>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</si>
  <si>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</si>
  <si>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</si>
  <si>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</si>
  <si>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</si>
  <si>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</si>
  <si>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</si>
  <si>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</si>
  <si>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</si>
  <si>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</si>
  <si>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</si>
  <si>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</si>
  <si>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</si>
  <si>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</si>
  <si>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</si>
  <si>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</si>
  <si>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</si>
  <si>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</si>
  <si>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</si>
  <si>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</si>
  <si>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</si>
  <si>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</si>
  <si>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</si>
  <si>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</si>
  <si>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</si>
  <si>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</si>
  <si>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</si>
  <si>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</si>
  <si>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</si>
  <si>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</si>
  <si>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</si>
  <si>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</si>
  <si>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</si>
  <si>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</si>
  <si>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</si>
  <si>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</si>
  <si>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</si>
  <si>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</si>
  <si>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</si>
  <si>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</si>
  <si>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</si>
  <si>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</si>
  <si>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</si>
  <si>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</si>
  <si>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</si>
  <si>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</si>
  <si>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</si>
  <si>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</si>
  <si>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</si>
  <si>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</si>
  <si>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</si>
  <si>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</si>
  <si>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</si>
  <si>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</si>
  <si>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</si>
  <si>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</si>
  <si>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</si>
  <si>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</si>
  <si>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</si>
  <si>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</si>
  <si>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</si>
  <si>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</si>
  <si>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</si>
  <si>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</si>
  <si>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</si>
  <si>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</si>
  <si>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</si>
  <si>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</si>
  <si>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</si>
  <si>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</si>
  <si>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</si>
  <si>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</si>
  <si>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</si>
  <si>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</si>
  <si>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</si>
  <si>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</si>
  <si>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</si>
  <si>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</si>
  <si>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</si>
  <si>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</si>
  <si>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</si>
  <si>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</si>
  <si>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</si>
  <si>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</si>
  <si>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</si>
  <si>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</si>
  <si>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</si>
  <si>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</si>
  <si>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</si>
  <si>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</si>
  <si>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</si>
  <si>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</si>
  <si>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</si>
  <si>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</si>
  <si>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</si>
  <si>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</si>
  <si>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</si>
  <si>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</si>
  <si>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</si>
  <si>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</si>
  <si>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</si>
  <si>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</si>
  <si>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</si>
  <si>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</si>
  <si>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</si>
  <si>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</si>
  <si>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</si>
  <si>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</si>
  <si>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</si>
  <si>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</si>
  <si>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</si>
  <si>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</si>
  <si>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</si>
  <si>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</si>
  <si>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</si>
  <si>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</si>
  <si>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</si>
  <si>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</si>
  <si>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</si>
  <si>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</si>
  <si>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</si>
  <si>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</si>
  <si>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</si>
  <si>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</si>
  <si>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</si>
  <si>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</si>
  <si>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</si>
  <si>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</si>
  <si>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</si>
  <si>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</si>
  <si>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</si>
  <si>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</si>
  <si>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</si>
  <si>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</si>
  <si>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</si>
  <si>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</si>
  <si>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</si>
  <si>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</si>
  <si>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</si>
  <si>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</si>
  <si>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</si>
  <si>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</si>
  <si>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</si>
  <si>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</si>
  <si>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</si>
  <si>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</si>
  <si>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</si>
  <si>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</si>
  <si>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</si>
  <si>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</si>
  <si>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</si>
  <si>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</si>
  <si>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</si>
  <si>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</si>
  <si>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</si>
  <si>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</si>
  <si>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</si>
  <si>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</si>
  <si>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</si>
  <si>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</si>
  <si>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</si>
  <si>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</si>
  <si>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</si>
  <si>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</si>
  <si>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</si>
  <si>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</si>
  <si>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</si>
  <si>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</si>
  <si>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</si>
  <si>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</si>
  <si>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</si>
  <si>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</si>
  <si>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</si>
  <si>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</si>
  <si>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</si>
  <si>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</si>
  <si>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</si>
  <si>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</si>
  <si>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</si>
  <si>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</si>
  <si>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</si>
  <si>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</si>
  <si>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</si>
  <si>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</si>
  <si>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</si>
  <si>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</si>
  <si>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</si>
  <si>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</si>
  <si>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</si>
  <si>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</si>
  <si>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</si>
  <si>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</si>
  <si>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</si>
  <si>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</si>
  <si>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</si>
  <si>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</si>
  <si>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</si>
  <si>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</si>
  <si>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</si>
  <si>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</si>
  <si>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</si>
  <si>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</si>
  <si>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</si>
  <si>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</si>
  <si>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</si>
  <si>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</si>
  <si>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</si>
  <si>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</si>
  <si>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</si>
  <si>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</si>
  <si>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</si>
  <si>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</si>
  <si>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</si>
  <si>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</si>
  <si>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</si>
  <si>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</si>
  <si>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</si>
  <si>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</si>
  <si>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</si>
  <si>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</si>
  <si>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</si>
  <si>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</si>
  <si>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</si>
  <si>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</si>
  <si>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</si>
  <si>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</si>
  <si>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</si>
  <si>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</si>
  <si>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</si>
  <si>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</si>
  <si>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</si>
  <si>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</si>
  <si>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</si>
  <si>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</si>
  <si>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</si>
  <si>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</si>
  <si>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</si>
  <si>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</si>
  <si>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</si>
  <si>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</si>
  <si>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</si>
  <si>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</si>
  <si>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</si>
  <si>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</si>
  <si>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</si>
  <si>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</si>
  <si>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</si>
  <si>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</si>
  <si>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</si>
  <si>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</si>
  <si>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</si>
  <si>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</si>
  <si>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</si>
  <si>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</si>
  <si>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</si>
  <si>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</si>
  <si>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</si>
  <si>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</si>
  <si>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</si>
  <si>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</si>
  <si>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</si>
  <si>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</si>
  <si>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</si>
  <si>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</si>
  <si>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</si>
  <si>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</si>
  <si>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</si>
  <si>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</si>
  <si>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</si>
  <si>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</si>
  <si>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</si>
  <si>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</si>
  <si>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</si>
  <si>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</si>
  <si>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</si>
  <si>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</si>
  <si>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</si>
  <si>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</si>
  <si>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</si>
  <si>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</si>
  <si>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</si>
  <si>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</si>
  <si>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</si>
  <si>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</si>
  <si>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</si>
  <si>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</si>
  <si>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</si>
  <si>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</si>
  <si>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</si>
  <si>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</si>
  <si>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</si>
  <si>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</si>
  <si>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</si>
  <si>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</si>
  <si>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</si>
  <si>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</si>
  <si>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</si>
  <si>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</si>
  <si>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</si>
  <si>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</si>
  <si>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</si>
  <si>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</si>
  <si>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</si>
  <si>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</si>
  <si>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</si>
  <si>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</si>
  <si>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</si>
  <si>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</si>
  <si>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</si>
  <si>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</si>
  <si>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</si>
  <si>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</si>
  <si>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</si>
  <si>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</si>
  <si>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</si>
  <si>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</si>
  <si>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</si>
  <si>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</si>
  <si>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</si>
  <si>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</si>
  <si>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</si>
  <si>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</si>
  <si>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</si>
  <si>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</si>
  <si>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</si>
  <si>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</si>
  <si>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</si>
  <si>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</si>
  <si>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</si>
  <si>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</si>
  <si>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</si>
  <si>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</si>
  <si>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</si>
  <si>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</si>
  <si>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</si>
  <si>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</si>
  <si>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</si>
  <si>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</si>
  <si>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</si>
  <si>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</si>
  <si>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</si>
  <si>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</si>
  <si>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</si>
  <si>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</si>
  <si>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</si>
  <si>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</si>
  <si>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</si>
  <si>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</si>
  <si>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</si>
  <si>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</si>
  <si>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</si>
  <si>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</si>
  <si>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</si>
  <si>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</si>
  <si>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</si>
  <si>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</si>
  <si>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</si>
  <si>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</si>
  <si>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</si>
  <si>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</si>
  <si>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</si>
  <si>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</si>
  <si>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</si>
  <si>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</si>
  <si>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</si>
  <si>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</si>
  <si>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</si>
  <si>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</si>
  <si>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</si>
  <si>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</si>
  <si>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</si>
  <si>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</si>
  <si>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</si>
  <si>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</si>
  <si>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</si>
  <si>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</si>
  <si>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</si>
  <si>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</si>
  <si>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</si>
  <si>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</si>
  <si>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</si>
  <si>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</si>
  <si>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</si>
  <si>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</si>
  <si>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</si>
  <si>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</si>
  <si>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</si>
  <si>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</si>
  <si>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</si>
  <si>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</si>
  <si>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</si>
  <si>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</si>
  <si>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</si>
  <si>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</si>
  <si>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</si>
  <si>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</si>
  <si>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</si>
  <si>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</si>
  <si>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</si>
  <si>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</si>
  <si>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</si>
  <si>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</si>
  <si>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</si>
  <si>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</si>
  <si>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</si>
  <si>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</si>
  <si>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</si>
  <si>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</si>
  <si>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</si>
  <si>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</si>
  <si>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</si>
  <si>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</si>
  <si>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</si>
  <si>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</si>
  <si>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</si>
  <si>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</si>
  <si>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</si>
  <si>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</si>
  <si>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</si>
  <si>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</si>
  <si>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</si>
  <si>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</si>
  <si>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</si>
  <si>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</si>
  <si>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</si>
  <si>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</si>
  <si>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</si>
  <si>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</si>
  <si>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</si>
  <si>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</si>
  <si>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</si>
  <si>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</si>
  <si>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</si>
  <si>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</si>
  <si>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</si>
  <si>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</si>
  <si>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</si>
  <si>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</si>
  <si>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</si>
  <si>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</si>
  <si>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</si>
  <si>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</si>
  <si>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</si>
  <si>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</si>
  <si>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</si>
  <si>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</si>
  <si>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</si>
  <si>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</si>
  <si>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</si>
  <si>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</si>
  <si>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</si>
  <si>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</si>
  <si>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</si>
  <si>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</si>
  <si>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</si>
  <si>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</si>
  <si>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</si>
  <si>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</si>
  <si>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</si>
  <si>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</si>
  <si>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</si>
  <si>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</si>
  <si>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</si>
  <si>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</si>
  <si>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</si>
  <si>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</si>
  <si>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</si>
  <si>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</si>
  <si>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</si>
  <si>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</si>
  <si>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</si>
  <si>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</si>
  <si>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</si>
  <si>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</si>
  <si>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</si>
  <si>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</si>
  <si>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</si>
  <si>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</si>
  <si>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</si>
  <si>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</si>
  <si>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</si>
  <si>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</si>
  <si>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</si>
  <si>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</si>
  <si>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</si>
  <si>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</si>
  <si>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</si>
  <si>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</si>
  <si>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</si>
  <si>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</si>
  <si>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</si>
  <si>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</si>
  <si>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</si>
  <si>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</si>
  <si>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</si>
  <si>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</si>
  <si>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</si>
  <si>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</si>
  <si>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</si>
  <si>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</si>
  <si>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</si>
  <si>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</si>
  <si>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</si>
  <si>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</si>
  <si>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</si>
  <si>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</si>
  <si>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</si>
  <si>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</si>
  <si>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</si>
  <si>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</si>
  <si>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</si>
  <si>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</si>
  <si>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</si>
  <si>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</si>
  <si>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</si>
  <si>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</si>
  <si>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</si>
  <si>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</si>
  <si>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</si>
  <si>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</si>
  <si>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</si>
  <si>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</si>
  <si>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</si>
  <si>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</si>
  <si>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</si>
  <si>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</si>
  <si>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</si>
  <si>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</si>
  <si>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</si>
  <si>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</si>
  <si>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</si>
  <si>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</si>
  <si>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</si>
  <si>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</si>
  <si>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</si>
  <si>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</si>
  <si>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</si>
  <si>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</si>
  <si>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</si>
  <si>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</si>
  <si>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</si>
  <si>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</si>
  <si>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</si>
  <si>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</si>
  <si>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</si>
  <si>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</si>
  <si>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</si>
  <si>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</si>
  <si>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</si>
  <si>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</si>
  <si>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</si>
  <si>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</si>
  <si>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</si>
  <si>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</si>
  <si>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</si>
  <si>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</si>
  <si>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</si>
  <si>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</si>
  <si>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</si>
  <si>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</si>
  <si>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</si>
  <si>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</si>
  <si>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</si>
  <si>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</si>
  <si>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</si>
  <si>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</si>
  <si>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</si>
  <si>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</si>
  <si>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</si>
  <si>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</si>
  <si>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</si>
  <si>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</si>
  <si>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</si>
  <si>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</si>
  <si>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</si>
  <si>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</si>
  <si>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</si>
  <si>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</si>
  <si>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</si>
  <si>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</si>
  <si>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</si>
  <si>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</si>
  <si>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</si>
  <si>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</si>
  <si>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</si>
  <si>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</si>
  <si>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</si>
  <si>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</si>
  <si>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</si>
  <si>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</si>
  <si>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</si>
  <si>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</si>
  <si>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</si>
  <si>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</si>
  <si>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</si>
  <si>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</si>
  <si>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</si>
  <si>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</si>
  <si>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</si>
  <si>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</si>
  <si>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</si>
  <si>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</si>
  <si>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</si>
  <si>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</si>
  <si>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</si>
  <si>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</si>
  <si>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</si>
  <si>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</si>
  <si>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</si>
  <si>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</si>
  <si>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</si>
  <si>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</si>
  <si>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</si>
  <si>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</si>
  <si>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</si>
  <si>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</si>
  <si>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</si>
  <si>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</si>
  <si>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</si>
  <si>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</si>
  <si>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</si>
  <si>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</si>
  <si>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</si>
  <si>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</si>
  <si>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</si>
  <si>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</si>
  <si>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</si>
  <si>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</si>
  <si>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</si>
  <si>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</si>
  <si>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</si>
  <si>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</si>
  <si>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</si>
  <si>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</si>
  <si>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</si>
  <si>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</si>
  <si>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</si>
  <si>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</si>
  <si>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</si>
  <si>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</si>
  <si>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</si>
  <si>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</si>
  <si>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</si>
  <si>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</si>
  <si>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</si>
  <si>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</si>
  <si>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</si>
  <si>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</si>
  <si>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</si>
  <si>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</si>
  <si>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</si>
  <si>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</si>
  <si>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</si>
  <si>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</si>
  <si>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</si>
  <si>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</si>
  <si>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</si>
  <si>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</si>
  <si>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</si>
  <si>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</si>
  <si>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</si>
  <si>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</si>
  <si>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</si>
  <si>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</si>
  <si>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</si>
  <si>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</si>
  <si>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</si>
  <si>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</si>
  <si>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</si>
  <si>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</si>
  <si>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</si>
  <si>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</si>
  <si>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</si>
  <si>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</si>
  <si>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</si>
  <si>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</si>
  <si>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</si>
  <si>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</si>
  <si>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</si>
  <si>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</si>
  <si>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</si>
  <si>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</si>
  <si>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</si>
  <si>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</si>
  <si>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</si>
  <si>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</si>
  <si>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</si>
  <si>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</si>
  <si>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</si>
  <si>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</si>
  <si>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</si>
  <si>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</si>
  <si>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</si>
  <si>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</si>
  <si>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</si>
  <si>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</si>
  <si>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</si>
  <si>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</si>
  <si>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</si>
  <si>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</si>
  <si>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</si>
  <si>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</si>
  <si>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</si>
  <si>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</si>
  <si>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</si>
  <si>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</si>
  <si>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</si>
  <si>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</si>
  <si>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</si>
  <si>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</si>
  <si>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</si>
  <si>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</si>
  <si>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</si>
  <si>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</si>
  <si>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</si>
  <si>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</si>
  <si>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</si>
  <si>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</si>
  <si>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</si>
  <si>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</si>
  <si>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</si>
  <si>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</si>
  <si>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</si>
  <si>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</si>
  <si>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</si>
  <si>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</si>
  <si>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</si>
  <si>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</si>
  <si>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</si>
  <si>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</si>
  <si>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</si>
  <si>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</si>
  <si>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</si>
  <si>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</si>
  <si>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</si>
  <si>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</si>
  <si>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</si>
  <si>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</si>
  <si>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</si>
  <si>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</si>
  <si>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</si>
  <si>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</si>
  <si>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</si>
  <si>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</si>
  <si>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</si>
  <si>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</si>
  <si>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</si>
  <si>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</si>
  <si>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</si>
  <si>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</si>
  <si>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</si>
  <si>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</si>
  <si>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</si>
  <si>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</si>
  <si>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</si>
  <si>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</si>
  <si>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</si>
  <si>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</si>
  <si>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</si>
  <si>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</si>
  <si>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</si>
  <si>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</si>
  <si>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</si>
  <si>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</si>
  <si>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</si>
  <si>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</si>
  <si>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</si>
  <si>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</si>
  <si>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</si>
  <si>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</si>
  <si>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</si>
  <si>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</si>
  <si>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</si>
  <si>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</si>
  <si>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</si>
  <si>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</si>
  <si>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</si>
  <si>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</si>
  <si>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</si>
  <si>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</si>
  <si>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</si>
  <si>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</si>
  <si>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</si>
  <si>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</si>
  <si>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</si>
  <si>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</si>
  <si>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</si>
  <si>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</si>
  <si>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</si>
  <si>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</si>
  <si>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</si>
  <si>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</si>
  <si>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</si>
  <si>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</si>
  <si>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</si>
  <si>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</si>
  <si>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</si>
  <si>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</si>
  <si>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</si>
  <si>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</si>
  <si>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</si>
  <si>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</si>
  <si>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</si>
  <si>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</si>
  <si>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</si>
  <si>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</si>
  <si>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</si>
  <si>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</si>
  <si>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</si>
  <si>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</si>
  <si>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</si>
  <si>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</si>
  <si>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</si>
  <si>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</si>
  <si>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</si>
  <si>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</si>
  <si>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</si>
  <si>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</si>
  <si>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</si>
  <si>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</si>
  <si>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</si>
  <si>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</si>
  <si>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</si>
  <si>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</si>
  <si>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</si>
  <si>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</si>
  <si>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</si>
  <si>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</si>
  <si>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</si>
  <si>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</si>
  <si>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</si>
  <si>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</si>
  <si>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</si>
  <si>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</si>
  <si>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</si>
  <si>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</si>
  <si>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</si>
  <si>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</si>
  <si>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</si>
  <si>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</si>
  <si>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</si>
  <si>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</si>
  <si>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</si>
  <si>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</si>
  <si>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</si>
  <si>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</si>
  <si>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</si>
  <si>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</si>
  <si>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</si>
  <si>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</si>
  <si>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</si>
  <si>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</si>
  <si>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</si>
  <si>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</si>
  <si>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</si>
  <si>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</si>
  <si>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</si>
  <si>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</si>
  <si>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</si>
  <si>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</si>
  <si>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</si>
  <si>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</si>
  <si>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</si>
  <si>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</si>
  <si>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</si>
  <si>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</si>
  <si>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</si>
  <si>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</si>
  <si>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</si>
  <si>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</si>
  <si>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</si>
  <si>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</si>
  <si>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</si>
  <si>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</si>
  <si>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</si>
  <si>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</si>
  <si>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</si>
  <si>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</si>
  <si>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</si>
  <si>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</si>
  <si>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</si>
  <si>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</si>
  <si>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</si>
  <si>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</si>
  <si>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</si>
  <si>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</si>
  <si>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</si>
  <si>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</si>
  <si>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</si>
  <si>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</si>
  <si>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</si>
  <si>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</si>
  <si>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</si>
  <si>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</si>
  <si>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</si>
  <si>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</si>
  <si>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</si>
  <si>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</si>
  <si>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</si>
  <si>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</si>
  <si>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</si>
  <si>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</si>
  <si>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</si>
  <si>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</si>
  <si>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</si>
  <si>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</si>
  <si>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</si>
  <si>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</si>
  <si>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</si>
  <si>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</si>
  <si>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</si>
  <si>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</si>
  <si>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</si>
  <si>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</si>
  <si>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</si>
  <si>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</si>
  <si>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</si>
  <si>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</si>
  <si>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</si>
  <si>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</si>
  <si>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</si>
  <si>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</si>
  <si>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</si>
  <si>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</si>
  <si>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</si>
  <si>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</si>
  <si>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</si>
  <si>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</si>
  <si>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</si>
  <si>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</si>
  <si>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</si>
  <si>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</si>
  <si>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</si>
  <si>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</si>
  <si>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</si>
  <si>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</si>
  <si>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</si>
  <si>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</si>
  <si>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</si>
  <si>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</si>
  <si>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</si>
  <si>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</si>
  <si>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</si>
  <si>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</si>
  <si>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</si>
  <si>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</si>
  <si>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</si>
  <si>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</si>
  <si>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</si>
  <si>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</si>
  <si>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</si>
  <si>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</si>
  <si>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</si>
  <si>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</si>
  <si>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</si>
  <si>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</si>
  <si>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</si>
  <si>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</si>
  <si>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</si>
  <si>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</si>
  <si>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</si>
  <si>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</si>
  <si>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</si>
  <si>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</si>
  <si>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</si>
  <si>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</si>
  <si>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</si>
  <si>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</si>
  <si>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</si>
  <si>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</si>
  <si>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</si>
  <si>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</si>
  <si>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</si>
  <si>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</si>
  <si>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</si>
  <si>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</si>
  <si>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</si>
  <si>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</si>
  <si>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</si>
  <si>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</si>
  <si>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</si>
  <si>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</si>
  <si>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</si>
  <si>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</si>
  <si>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</si>
  <si>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</si>
  <si>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</si>
  <si>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</si>
  <si>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</si>
  <si>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</si>
  <si>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</si>
  <si>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</si>
  <si>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</si>
  <si>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</si>
  <si>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</si>
  <si>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</si>
  <si>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</si>
  <si>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</si>
  <si>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</si>
  <si>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</si>
  <si>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</si>
  <si>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</si>
  <si>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</si>
  <si>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</si>
  <si>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</si>
  <si>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</si>
  <si>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</si>
  <si>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</si>
  <si>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</si>
  <si>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</si>
  <si>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</si>
  <si>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</si>
  <si>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</si>
  <si>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</si>
  <si>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</si>
  <si>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</si>
  <si>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</si>
  <si>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</si>
  <si>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</si>
  <si>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</si>
  <si>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</si>
  <si>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</si>
  <si>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</si>
  <si>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</si>
  <si>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</si>
  <si>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</si>
  <si>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</si>
  <si>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</si>
  <si>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</si>
  <si>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</si>
  <si>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</si>
  <si>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</si>
  <si>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</si>
  <si>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</si>
  <si>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</si>
  <si>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</si>
  <si>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</si>
  <si>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</si>
  <si>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</si>
  <si>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</si>
  <si>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</si>
  <si>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</si>
  <si>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</si>
  <si>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</si>
  <si>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</si>
  <si>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</si>
  <si>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</si>
  <si>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</si>
  <si>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</si>
  <si>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</si>
  <si>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</si>
  <si>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</si>
  <si>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</si>
  <si>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</si>
  <si>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</si>
  <si>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</si>
  <si>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</si>
  <si>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</si>
  <si>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</si>
  <si>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</si>
  <si>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</si>
  <si>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</si>
  <si>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</si>
  <si>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</si>
  <si>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</si>
  <si>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</si>
  <si>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</si>
  <si>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</si>
  <si>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</si>
  <si>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</si>
  <si>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</si>
  <si>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</si>
  <si>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</si>
  <si>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</si>
  <si>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</si>
  <si>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</si>
  <si>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</si>
  <si>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</si>
  <si>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</si>
  <si>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</si>
  <si>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</si>
  <si>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</si>
  <si>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</si>
  <si>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</si>
  <si>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</si>
  <si>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</si>
  <si>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</si>
  <si>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</si>
  <si>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</si>
  <si>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</si>
  <si>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</si>
  <si>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</si>
  <si>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</si>
  <si>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</si>
  <si>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</si>
  <si>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</si>
  <si>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</si>
  <si>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</si>
  <si>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</si>
  <si>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</si>
  <si>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</si>
  <si>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</si>
  <si>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</si>
  <si>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</si>
  <si>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</si>
  <si>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</si>
  <si>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</si>
  <si>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</si>
  <si>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</si>
  <si>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</si>
  <si>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</si>
  <si>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</si>
  <si>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</si>
  <si>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</si>
  <si>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</si>
  <si>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</si>
  <si>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</si>
  <si>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</si>
  <si>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</si>
  <si>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</si>
  <si>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</si>
  <si>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</si>
  <si>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</si>
  <si>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</si>
  <si>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</si>
  <si>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</si>
  <si>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</si>
  <si>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</si>
  <si>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</si>
  <si>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</si>
  <si>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</si>
  <si>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</si>
  <si>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</si>
  <si>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</si>
  <si>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</si>
  <si>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</si>
  <si>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</si>
  <si>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</si>
  <si>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</si>
  <si>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</si>
  <si>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</si>
  <si>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</si>
  <si>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</si>
  <si>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</si>
  <si>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</si>
  <si>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</si>
  <si>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</si>
  <si>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</si>
  <si>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</si>
  <si>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</si>
  <si>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</si>
  <si>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</si>
  <si>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</si>
  <si>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</si>
  <si>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</si>
  <si>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</si>
  <si>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</si>
  <si>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</si>
  <si>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</si>
  <si>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</si>
  <si>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</si>
  <si>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</si>
  <si>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</si>
  <si>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</si>
  <si>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</si>
  <si>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</si>
  <si>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</si>
  <si>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</si>
  <si>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</si>
  <si>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</si>
  <si>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</si>
  <si>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</si>
  <si>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</si>
  <si>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</si>
  <si>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</si>
  <si>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</si>
  <si>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</si>
  <si>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</si>
  <si>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</si>
  <si>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</si>
  <si>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</si>
  <si>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</si>
  <si>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</si>
  <si>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</si>
  <si>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</si>
  <si>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</si>
  <si>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</si>
  <si>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</si>
  <si>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</si>
  <si>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</si>
  <si>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</si>
  <si>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</si>
  <si>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</si>
  <si>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</si>
  <si>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</si>
  <si>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</si>
  <si>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</si>
  <si>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</si>
  <si>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</si>
  <si>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</si>
  <si>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</si>
  <si>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</si>
  <si>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</si>
  <si>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</si>
  <si>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</si>
  <si>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</si>
  <si>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</si>
  <si>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</si>
  <si>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</si>
  <si>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</si>
  <si>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</si>
  <si>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</si>
  <si>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</si>
  <si>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</si>
  <si>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</si>
  <si>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</si>
  <si>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</si>
  <si>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</si>
  <si>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</si>
  <si>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</si>
  <si>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</si>
  <si>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</si>
  <si>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</si>
  <si>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</si>
  <si>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</si>
  <si>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</si>
  <si>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</si>
  <si>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</si>
  <si>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</si>
  <si>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</si>
  <si>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</si>
  <si>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</si>
  <si>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</si>
  <si>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</si>
  <si>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</si>
  <si>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</si>
  <si>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</si>
  <si>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</si>
  <si>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</si>
  <si>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</si>
  <si>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</si>
  <si>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</si>
  <si>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</si>
  <si>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</si>
  <si>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</si>
  <si>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</si>
  <si>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</si>
  <si>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</si>
  <si>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</si>
  <si>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</si>
  <si>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</si>
  <si>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</si>
  <si>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</si>
  <si>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</si>
  <si>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</si>
  <si>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</si>
  <si>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</si>
  <si>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</si>
  <si>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</si>
  <si>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</si>
  <si>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</si>
  <si>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</si>
  <si>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</si>
  <si>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</si>
  <si>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</si>
  <si>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</si>
  <si>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</si>
  <si>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</si>
  <si>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</si>
  <si>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</si>
  <si>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</si>
  <si>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</si>
  <si>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</si>
  <si>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</si>
  <si>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</si>
  <si>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</si>
  <si>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</si>
  <si>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</si>
  <si>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</si>
  <si>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</si>
  <si>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</si>
  <si>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</si>
  <si>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</si>
  <si>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</si>
  <si>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</si>
  <si>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</si>
  <si>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</si>
  <si>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</si>
  <si>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</si>
  <si>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</si>
  <si>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</si>
  <si>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</si>
  <si>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</si>
  <si>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</si>
  <si>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</si>
  <si>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</si>
  <si>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</si>
  <si>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</si>
  <si>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</si>
  <si>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</si>
  <si>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</si>
  <si>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</si>
  <si>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</si>
  <si>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</si>
  <si>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</si>
  <si>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</si>
  <si>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</si>
  <si>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</si>
  <si>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</si>
  <si>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</si>
  <si>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</si>
  <si>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</si>
  <si>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</si>
  <si>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</si>
  <si>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</si>
  <si>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</si>
  <si>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</si>
  <si>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</si>
  <si>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</si>
  <si>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</si>
  <si>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</si>
  <si>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</si>
  <si>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</si>
  <si>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</si>
  <si>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</si>
  <si>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</si>
  <si>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</si>
  <si>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</si>
  <si>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</si>
  <si>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</si>
  <si>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</si>
  <si>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</si>
  <si>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</si>
  <si>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</si>
  <si>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</si>
  <si>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</si>
  <si>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</si>
  <si>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</si>
  <si>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</si>
  <si>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</si>
  <si>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</si>
  <si>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</si>
  <si>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</si>
  <si>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</si>
  <si>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</si>
  <si>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</si>
  <si>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</si>
  <si>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</si>
  <si>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</si>
  <si>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</si>
  <si>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</si>
  <si>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</si>
  <si>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</si>
  <si>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</si>
  <si>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</si>
  <si>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</si>
  <si>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</si>
  <si>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</si>
  <si>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</si>
  <si>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</si>
  <si>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</si>
  <si>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</si>
  <si>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</si>
  <si>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</si>
  <si>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</si>
  <si>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</si>
  <si>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</si>
  <si>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</si>
  <si>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</si>
  <si>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</si>
  <si>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</si>
  <si>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</si>
  <si>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</si>
  <si>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</si>
  <si>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</si>
  <si>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</si>
  <si>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</si>
  <si>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</si>
  <si>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</si>
  <si>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</si>
  <si>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</si>
  <si>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</si>
  <si>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</si>
  <si>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</si>
  <si>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</si>
  <si>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</si>
  <si>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</si>
  <si>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</si>
  <si>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</si>
  <si>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</si>
  <si>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</si>
  <si>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</si>
  <si>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</si>
  <si>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</si>
  <si>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</si>
  <si>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</si>
  <si>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</si>
  <si>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</si>
  <si>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</si>
  <si>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</si>
  <si>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</si>
  <si>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</si>
  <si>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</si>
  <si>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</si>
  <si>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</si>
  <si>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</si>
  <si>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</si>
  <si>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</si>
  <si>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</si>
  <si>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</si>
  <si>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</si>
  <si>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</si>
  <si>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</si>
  <si>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</si>
  <si>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</si>
  <si>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</si>
  <si>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</si>
  <si>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</si>
  <si>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</si>
  <si>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</si>
  <si>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</si>
  <si>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</si>
  <si>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</si>
  <si>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</si>
  <si>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</si>
  <si>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</si>
  <si>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</si>
  <si>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</si>
  <si>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</si>
  <si>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</si>
  <si>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</si>
  <si>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</si>
  <si>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</si>
  <si>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</si>
  <si>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</si>
  <si>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</si>
  <si>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</si>
  <si>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</si>
  <si>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</si>
  <si>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</si>
  <si>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</si>
  <si>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</si>
  <si>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</si>
  <si>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</si>
  <si>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</si>
  <si>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</si>
  <si>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</si>
  <si>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</si>
  <si>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</si>
  <si>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</si>
  <si>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</si>
  <si>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</si>
  <si>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</si>
  <si>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</si>
  <si>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</si>
  <si>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</si>
  <si>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</si>
  <si>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</si>
  <si>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</si>
  <si>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</si>
  <si>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</si>
  <si>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</si>
  <si>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</si>
  <si>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</si>
  <si>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</si>
  <si>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</si>
  <si>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</si>
  <si>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</si>
  <si>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</si>
  <si>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</si>
  <si>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</si>
  <si>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</si>
  <si>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</si>
  <si>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</si>
  <si>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</si>
  <si>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</si>
  <si>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</si>
  <si>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</si>
  <si>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</si>
  <si>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</si>
  <si>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</si>
  <si>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</si>
  <si>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</si>
  <si>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</si>
  <si>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</si>
  <si>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</si>
  <si>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</si>
  <si>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</si>
  <si>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</si>
  <si>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</si>
  <si>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</si>
  <si>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</si>
  <si>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</si>
  <si>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</si>
  <si>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</si>
  <si>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</si>
  <si>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</si>
  <si>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</si>
  <si>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</si>
  <si>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</si>
  <si>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</si>
  <si>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</si>
  <si>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</si>
  <si>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</si>
  <si>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</si>
  <si>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</si>
  <si>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</si>
  <si>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</si>
  <si>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</si>
  <si>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</si>
  <si>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</si>
  <si>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</si>
  <si>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</si>
  <si>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</si>
  <si>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</si>
  <si>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</si>
  <si>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</si>
  <si>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</si>
  <si>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</si>
  <si>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</si>
  <si>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</si>
  <si>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</si>
  <si>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</si>
  <si>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</si>
  <si>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</si>
  <si>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</si>
  <si>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</si>
  <si>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</si>
  <si>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</si>
  <si>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</si>
  <si>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</si>
  <si>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</si>
  <si>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</si>
  <si>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</si>
  <si>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</si>
  <si>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</si>
  <si>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</si>
  <si>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</si>
  <si>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</si>
  <si>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</si>
  <si>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</si>
  <si>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</si>
  <si>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</si>
  <si>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</si>
  <si>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</si>
  <si>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</si>
  <si>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</si>
  <si>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</si>
  <si>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</si>
  <si>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</si>
  <si>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</si>
  <si>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</si>
  <si>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</si>
  <si>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</si>
  <si>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</si>
  <si>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</si>
  <si>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</si>
  <si>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</si>
  <si>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</si>
  <si>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</si>
  <si>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</si>
  <si>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</si>
  <si>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</si>
  <si>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</si>
  <si>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</si>
  <si>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</si>
  <si>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</si>
  <si>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</si>
  <si>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</si>
  <si>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</si>
  <si>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</si>
  <si>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</si>
  <si>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</si>
  <si>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</si>
  <si>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</si>
  <si>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</si>
  <si>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</si>
  <si>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</si>
  <si>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</si>
  <si>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</si>
  <si>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</si>
  <si>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</si>
  <si>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</si>
  <si>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</si>
  <si>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</si>
  <si>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</si>
  <si>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</si>
  <si>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</si>
  <si>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</si>
  <si>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</si>
  <si>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</si>
  <si>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</si>
  <si>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</si>
  <si>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</si>
  <si>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</si>
  <si>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</si>
  <si>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</si>
  <si>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</si>
  <si>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</si>
  <si>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</si>
  <si>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</si>
  <si>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</si>
  <si>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</si>
  <si>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</si>
  <si>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</si>
  <si>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</si>
  <si>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</si>
  <si>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</si>
  <si>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</si>
  <si>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</si>
  <si>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</si>
  <si>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</si>
  <si>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</si>
  <si>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</si>
  <si>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</si>
  <si>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</si>
  <si>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</si>
  <si>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</si>
  <si>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</si>
  <si>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</si>
  <si>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</si>
  <si>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</si>
  <si>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</si>
  <si>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</si>
  <si>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</si>
  <si>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</si>
  <si>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</si>
  <si>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</si>
  <si>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</si>
  <si>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</si>
  <si>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</si>
  <si>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</si>
  <si>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</si>
  <si>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</si>
  <si>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</si>
  <si>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</si>
  <si>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</si>
  <si>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</si>
  <si>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</si>
  <si>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</si>
  <si>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</si>
  <si>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</si>
  <si>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</si>
  <si>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</si>
  <si>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</si>
  <si>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</si>
  <si>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</si>
  <si>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</si>
  <si>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</si>
  <si>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</si>
  <si>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</si>
  <si>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</si>
  <si>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</si>
  <si>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</si>
  <si>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</si>
  <si>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</si>
  <si>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</si>
  <si>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</si>
  <si>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</si>
  <si>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</si>
  <si>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</si>
  <si>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</si>
  <si>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</si>
  <si>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</si>
  <si>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</si>
  <si>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</si>
  <si>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</si>
  <si>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</si>
  <si>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</si>
  <si>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</si>
  <si>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</si>
  <si>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</si>
  <si>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</si>
  <si>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</si>
  <si>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</si>
  <si>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</si>
  <si>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</si>
  <si>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</si>
  <si>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</si>
  <si>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</si>
  <si>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</si>
  <si>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</si>
  <si>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</si>
  <si>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</si>
  <si>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</si>
  <si>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</si>
  <si>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</si>
  <si>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</si>
  <si>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</si>
  <si>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</si>
  <si>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</si>
  <si>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</si>
  <si>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</si>
  <si>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</si>
  <si>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</si>
  <si>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</si>
  <si>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</si>
  <si>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</si>
  <si>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</si>
  <si>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</si>
  <si>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</si>
  <si>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</si>
  <si>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</si>
  <si>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</si>
  <si>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</si>
  <si>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</si>
  <si>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</si>
  <si>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</si>
  <si>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</si>
  <si>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</si>
  <si>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</si>
  <si>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</si>
  <si>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</si>
  <si>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</si>
  <si>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</si>
  <si>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</si>
  <si>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</si>
  <si>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</si>
  <si>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</si>
  <si>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</si>
  <si>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</si>
  <si>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</si>
  <si>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</si>
  <si>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</si>
  <si>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</si>
  <si>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</si>
  <si>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</si>
  <si>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</si>
  <si>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</si>
  <si>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</si>
  <si>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</si>
  <si>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</si>
  <si>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</si>
  <si>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</si>
  <si>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</si>
  <si>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</si>
  <si>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</si>
  <si>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</si>
  <si>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</si>
  <si>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</si>
  <si>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</si>
  <si>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</si>
  <si>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</si>
  <si>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</si>
  <si>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</si>
  <si>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</si>
  <si>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</si>
  <si>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</si>
  <si>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</si>
  <si>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</si>
  <si>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</si>
  <si>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</si>
  <si>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</si>
  <si>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</si>
  <si>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</si>
  <si>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</si>
  <si>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</si>
  <si>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</si>
  <si>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</si>
  <si>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</si>
  <si>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</si>
  <si>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</si>
  <si>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</si>
  <si>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</si>
  <si>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</si>
  <si>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</si>
  <si>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</si>
  <si>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</si>
  <si>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</si>
  <si>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</si>
  <si>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</si>
  <si>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</si>
  <si>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</si>
  <si>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</si>
  <si>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</si>
  <si>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</si>
  <si>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</si>
  <si>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</si>
  <si>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</si>
  <si>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</si>
  <si>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</si>
  <si>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</si>
  <si>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</si>
  <si>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</si>
  <si>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</si>
  <si>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</si>
  <si>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</si>
  <si>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</si>
  <si>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</si>
  <si>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</si>
  <si>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</si>
  <si>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</si>
  <si>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</si>
  <si>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</si>
  <si>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</si>
  <si>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</si>
  <si>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</si>
  <si>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</si>
  <si>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</si>
  <si>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</si>
  <si>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</si>
  <si>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</si>
  <si>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</si>
  <si>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</si>
  <si>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</si>
  <si>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</si>
  <si>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</si>
  <si>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</si>
  <si>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</si>
  <si>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</si>
  <si>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</si>
  <si>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</si>
  <si>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</si>
  <si>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</si>
  <si>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</si>
  <si>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</si>
  <si>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</si>
  <si>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</si>
  <si>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</si>
  <si>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</si>
  <si>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</si>
  <si>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</si>
  <si>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</si>
  <si>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</si>
  <si>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</si>
  <si>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</si>
  <si>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</si>
  <si>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</si>
  <si>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</si>
  <si>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</si>
  <si>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</si>
  <si>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</si>
  <si>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</si>
  <si>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</si>
  <si>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</si>
  <si>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</si>
  <si>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</si>
  <si>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</si>
  <si>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</si>
  <si>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</si>
  <si>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</si>
  <si>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</si>
  <si>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</si>
  <si>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</si>
  <si>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</si>
  <si>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</si>
  <si>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</si>
  <si>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</si>
  <si>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</si>
  <si>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</si>
  <si>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</si>
  <si>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</si>
  <si>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</si>
  <si>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</si>
  <si>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</si>
  <si>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</si>
  <si>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</si>
  <si>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</si>
  <si>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</si>
  <si>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</si>
  <si>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</si>
  <si>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</si>
  <si>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</si>
  <si>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</si>
  <si>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</si>
  <si>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</si>
  <si>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</si>
  <si>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</si>
  <si>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</si>
  <si>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</si>
  <si>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</si>
  <si>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</si>
  <si>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</si>
  <si>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</si>
  <si>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</si>
  <si>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</si>
  <si>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</si>
  <si>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</si>
  <si>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</si>
  <si>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</si>
  <si>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</si>
  <si>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</si>
  <si>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</si>
  <si>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</si>
  <si>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</si>
  <si>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</si>
  <si>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</si>
  <si>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</si>
  <si>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</si>
  <si>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</si>
  <si>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</si>
  <si>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</si>
  <si>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</si>
  <si>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</si>
  <si>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</si>
  <si>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</si>
  <si>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</si>
  <si>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</si>
  <si>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</si>
  <si>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</si>
  <si>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</si>
  <si>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</si>
  <si>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</si>
  <si>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</si>
  <si>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</si>
  <si>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</si>
  <si>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</si>
  <si>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</si>
  <si>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</si>
  <si>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</si>
  <si>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</si>
  <si>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</si>
  <si>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</si>
  <si>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</si>
  <si>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</si>
  <si>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</si>
  <si>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</si>
  <si>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</si>
  <si>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</si>
  <si>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</si>
  <si>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</si>
  <si>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</si>
  <si>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</si>
  <si>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</si>
  <si>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</si>
  <si>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</si>
  <si>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</si>
  <si>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</si>
  <si>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</si>
  <si>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</si>
  <si>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</si>
  <si>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</si>
  <si>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</si>
  <si>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</si>
  <si>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</si>
  <si>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</si>
  <si>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</si>
  <si>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</si>
  <si>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</si>
  <si>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</si>
  <si>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</si>
  <si>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</si>
  <si>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</si>
  <si>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</si>
  <si>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</si>
  <si>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</si>
  <si>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</si>
  <si>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</si>
  <si>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</si>
  <si>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</si>
  <si>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</si>
  <si>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</si>
  <si>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</si>
  <si>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</si>
  <si>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</si>
  <si>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</si>
  <si>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</si>
  <si>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</si>
  <si>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</si>
  <si>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</si>
  <si>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</si>
  <si>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</si>
  <si>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</si>
  <si>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</si>
  <si>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</si>
  <si>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</si>
  <si>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</si>
  <si>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</si>
  <si>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</si>
  <si>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</si>
  <si>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</si>
  <si>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</si>
  <si>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</si>
  <si>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</si>
  <si>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</si>
  <si>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</si>
  <si>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</si>
  <si>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</si>
  <si>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</si>
  <si>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</si>
  <si>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</si>
  <si>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</si>
  <si>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</si>
  <si>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</si>
  <si>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</si>
  <si>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</si>
  <si>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</si>
  <si>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</si>
  <si>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</si>
  <si>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</si>
  <si>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</si>
  <si>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</si>
  <si>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</si>
  <si>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</si>
  <si>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</si>
  <si>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</si>
  <si>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</si>
  <si>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</si>
  <si>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</si>
  <si>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</si>
  <si>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</si>
  <si>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</si>
  <si>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</si>
  <si>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</si>
  <si>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</si>
  <si>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</si>
  <si>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</si>
  <si>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</si>
  <si>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</si>
  <si>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</si>
  <si>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</si>
  <si>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</si>
  <si>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</si>
  <si>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</si>
  <si>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</si>
  <si>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</si>
  <si>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</si>
  <si>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</si>
  <si>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</si>
  <si>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</si>
  <si>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</si>
  <si>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</si>
  <si>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</si>
  <si>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</si>
  <si>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</si>
  <si>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</si>
  <si>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</si>
  <si>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</si>
  <si>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</si>
  <si>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</si>
  <si>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</si>
  <si>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</si>
  <si>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</si>
  <si>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</si>
  <si>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</si>
  <si>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</si>
  <si>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</si>
  <si>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</si>
  <si>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</si>
  <si>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</si>
  <si>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</si>
  <si>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</si>
  <si>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</si>
  <si>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</si>
  <si>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</si>
  <si>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</si>
  <si>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</si>
  <si>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</si>
  <si>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</si>
  <si>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</si>
  <si>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</si>
  <si>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</si>
  <si>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</si>
  <si>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</si>
  <si>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</si>
  <si>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</si>
  <si>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</si>
  <si>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</si>
  <si>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</si>
  <si>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</si>
  <si>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</si>
  <si>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</si>
  <si>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</si>
  <si>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</si>
  <si>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</si>
  <si>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</si>
  <si>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</si>
  <si>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</si>
  <si>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</si>
  <si>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</si>
  <si>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</si>
  <si>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</si>
  <si>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</si>
  <si>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</si>
  <si>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</si>
  <si>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</si>
  <si>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</si>
  <si>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</si>
  <si>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</si>
  <si>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</si>
  <si>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</si>
  <si>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</si>
  <si>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</si>
  <si>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</si>
  <si>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</si>
  <si>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</si>
  <si>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</si>
  <si>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</si>
  <si>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</si>
  <si>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</si>
  <si>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</si>
  <si>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</si>
  <si>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</si>
  <si>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</si>
  <si>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</si>
  <si>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</si>
  <si>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</si>
  <si>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</si>
  <si>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</si>
  <si>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</si>
  <si>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</si>
  <si>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</si>
  <si>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</si>
  <si>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</si>
  <si>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</si>
  <si>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</si>
  <si>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</si>
  <si>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</si>
  <si>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</si>
  <si>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</si>
  <si>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</si>
  <si>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</si>
  <si>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</si>
  <si>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</si>
  <si>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</si>
  <si>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</si>
  <si>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</si>
  <si>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</si>
  <si>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</si>
  <si>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</si>
  <si>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</si>
  <si>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</si>
  <si>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</si>
  <si>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</si>
  <si>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</si>
  <si>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</si>
  <si>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</si>
  <si>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</si>
  <si>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</si>
  <si>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</si>
  <si>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</si>
  <si>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</si>
  <si>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</si>
  <si>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</si>
  <si>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</si>
  <si>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</si>
  <si>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</si>
  <si>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</si>
  <si>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</si>
  <si>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</si>
  <si>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</si>
  <si>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</si>
  <si>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</si>
  <si>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</si>
  <si>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</si>
  <si>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</si>
  <si>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</si>
  <si>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</si>
  <si>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</si>
  <si>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</si>
  <si>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</si>
  <si>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</si>
  <si>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</si>
  <si>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</si>
  <si>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</si>
  <si>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</si>
  <si>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</si>
  <si>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</si>
  <si>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</si>
  <si>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</si>
  <si>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</si>
  <si>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</si>
  <si>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</si>
  <si>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</si>
  <si>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</si>
  <si>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</si>
  <si>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</si>
  <si>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</si>
  <si>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</si>
  <si>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</si>
  <si>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</si>
  <si>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</si>
  <si>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</si>
  <si>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</si>
  <si>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</si>
  <si>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</si>
  <si>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</si>
  <si>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</si>
  <si>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</si>
  <si>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</si>
  <si>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</si>
  <si>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</si>
  <si>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</si>
  <si>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</si>
  <si>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</si>
  <si>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</si>
  <si>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</si>
  <si>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</si>
  <si>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</si>
  <si>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</si>
  <si>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</si>
  <si>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</si>
  <si>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</si>
  <si>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</si>
  <si>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</si>
  <si>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</si>
  <si>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</si>
  <si>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</si>
  <si>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</si>
  <si>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</si>
  <si>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</si>
  <si>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</si>
  <si>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</si>
  <si>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</si>
  <si>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</si>
  <si>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</si>
  <si>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</si>
  <si>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</si>
  <si>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</si>
  <si>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</si>
  <si>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</si>
  <si>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</si>
  <si>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</si>
  <si>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</si>
  <si>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</si>
  <si>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</si>
  <si>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</si>
  <si>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</si>
  <si>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</si>
  <si>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</si>
  <si>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</si>
  <si>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</si>
  <si>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</si>
  <si>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</si>
  <si>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</si>
  <si>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</si>
  <si>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</si>
  <si>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</si>
  <si>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</si>
  <si>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</si>
  <si>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</si>
  <si>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</si>
  <si>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</si>
  <si>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</si>
  <si>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</si>
  <si>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</si>
  <si>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</si>
  <si>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</si>
  <si>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</si>
  <si>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</si>
  <si>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</si>
  <si>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</si>
  <si>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</si>
  <si>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</si>
  <si>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</si>
  <si>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</si>
  <si>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</si>
  <si>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</si>
  <si>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</si>
  <si>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</si>
  <si>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</si>
  <si>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</si>
  <si>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</si>
  <si>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</si>
  <si>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</si>
  <si>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</si>
  <si>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</si>
  <si>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</si>
  <si>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</si>
  <si>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</si>
  <si>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</si>
  <si>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</si>
  <si>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</si>
  <si>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</si>
  <si>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</si>
  <si>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</si>
  <si>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</si>
  <si>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</si>
  <si>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</si>
  <si>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</si>
  <si>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</si>
  <si>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</si>
  <si>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</si>
  <si>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</si>
  <si>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</si>
  <si>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</si>
  <si>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</si>
  <si>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</si>
  <si>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</si>
  <si>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</si>
  <si>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</si>
  <si>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</si>
  <si>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</si>
  <si>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</si>
  <si>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</si>
  <si>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</si>
  <si>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</si>
  <si>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</si>
  <si>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</si>
  <si>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</si>
  <si>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</si>
  <si>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</si>
  <si>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</si>
  <si>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</si>
  <si>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</si>
  <si>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</si>
  <si>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</si>
  <si>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</si>
  <si>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</si>
  <si>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</si>
  <si>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</si>
  <si>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</si>
  <si>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</si>
  <si>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</si>
  <si>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</si>
  <si>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</si>
  <si>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</si>
  <si>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</si>
  <si>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</si>
  <si>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</si>
  <si>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</si>
  <si>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</si>
  <si>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</si>
  <si>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</si>
  <si>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</si>
  <si>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</si>
  <si>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</si>
  <si>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</si>
  <si>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</si>
  <si>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</si>
  <si>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</si>
  <si>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</si>
  <si>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</si>
  <si>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</si>
  <si>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</si>
  <si>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</si>
  <si>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</si>
  <si>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</si>
  <si>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</si>
  <si>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</si>
  <si>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</si>
  <si>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</si>
  <si>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</si>
  <si>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</si>
  <si>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</si>
  <si>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</si>
  <si>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</si>
  <si>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</si>
  <si>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</si>
  <si>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</si>
  <si>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</si>
  <si>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</si>
  <si>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</si>
  <si>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</si>
  <si>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</si>
  <si>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</si>
  <si>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</si>
  <si>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</si>
  <si>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</si>
  <si>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</si>
  <si>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</si>
  <si>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</si>
  <si>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</si>
  <si>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</si>
  <si>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</si>
  <si>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</si>
  <si>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</si>
  <si>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</si>
  <si>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</si>
  <si>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</si>
  <si>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</si>
  <si>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</si>
  <si>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</si>
  <si>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</si>
  <si>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</si>
  <si>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</si>
  <si>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</si>
  <si>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</si>
  <si>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</si>
  <si>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</si>
  <si>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</si>
  <si>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</si>
  <si>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</si>
  <si>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</si>
  <si>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</si>
  <si>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</si>
  <si>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</si>
  <si>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</si>
  <si>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</si>
  <si>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</si>
  <si>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</si>
  <si>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</si>
  <si>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</si>
  <si>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</si>
  <si>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</si>
  <si>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</si>
  <si>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</si>
  <si>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</si>
  <si>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</si>
  <si>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</si>
  <si>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</si>
  <si>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</si>
  <si>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</si>
  <si>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</si>
  <si>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</si>
  <si>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</si>
  <si>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</si>
  <si>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</si>
  <si>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</si>
  <si>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</si>
  <si>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</si>
  <si>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</si>
  <si>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</si>
  <si>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</si>
  <si>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</si>
  <si>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</si>
  <si>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</si>
  <si>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</si>
  <si>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</si>
  <si>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</si>
  <si>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</si>
  <si>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</si>
  <si>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</si>
  <si>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</si>
  <si>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</si>
  <si>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</si>
  <si>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</si>
  <si>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</si>
  <si>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</si>
  <si>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</si>
  <si>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</si>
  <si>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</si>
  <si>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</si>
  <si>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</si>
  <si>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</si>
  <si>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</si>
  <si>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</si>
  <si>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</si>
  <si>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</si>
  <si>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</si>
  <si>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</si>
  <si>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</si>
  <si>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</si>
  <si>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</si>
  <si>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</si>
  <si>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</si>
  <si>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</si>
  <si>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</si>
  <si>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</si>
  <si>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</si>
  <si>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</si>
  <si>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</si>
  <si>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</si>
  <si>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</si>
  <si>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</si>
  <si>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</si>
  <si>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</si>
  <si>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</si>
  <si>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</si>
  <si>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</si>
  <si>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</si>
  <si>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</si>
  <si>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</si>
  <si>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</si>
  <si>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</si>
  <si>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</si>
  <si>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</si>
  <si>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</si>
  <si>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</si>
  <si>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</si>
  <si>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</si>
  <si>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</si>
  <si>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</si>
  <si>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</si>
  <si>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</si>
  <si>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</si>
  <si>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</si>
  <si>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</si>
  <si>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</si>
  <si>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</si>
  <si>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</si>
  <si>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</si>
  <si>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</si>
  <si>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</si>
  <si>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</si>
  <si>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</si>
  <si>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</si>
  <si>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</si>
  <si>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</si>
  <si>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</si>
  <si>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</si>
  <si>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</si>
  <si>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</si>
  <si>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</si>
  <si>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</si>
  <si>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</si>
  <si>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</si>
  <si>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</si>
  <si>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</si>
  <si>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</si>
  <si>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</si>
  <si>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</si>
  <si>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</si>
  <si>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</si>
  <si>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</si>
  <si>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</si>
  <si>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</si>
  <si>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</si>
  <si>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</si>
  <si>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</si>
  <si>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</si>
  <si>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</si>
  <si>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</si>
  <si>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</si>
  <si>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</si>
  <si>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</si>
  <si>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</si>
  <si>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</si>
  <si>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</si>
  <si>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</si>
  <si>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</si>
  <si>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</si>
  <si>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</si>
  <si>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</si>
  <si>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</si>
  <si>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</si>
  <si>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</si>
  <si>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</si>
  <si>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</si>
  <si>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</si>
  <si>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</si>
  <si>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</si>
  <si>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</si>
  <si>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</si>
  <si>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</si>
  <si>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</si>
  <si>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</si>
  <si>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</si>
  <si>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</si>
  <si>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</si>
  <si>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</si>
  <si>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</si>
  <si>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</si>
  <si>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</si>
  <si>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</si>
  <si>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</si>
  <si>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</si>
  <si>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</si>
  <si>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</si>
  <si>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</si>
  <si>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</si>
  <si>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</si>
  <si>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</si>
  <si>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</si>
  <si>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</si>
  <si>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</si>
  <si>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</si>
  <si>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</si>
  <si>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</si>
  <si>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</si>
  <si>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</si>
  <si>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</si>
  <si>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</si>
  <si>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</si>
  <si>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</si>
  <si>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</si>
  <si>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</si>
  <si>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</si>
  <si>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</si>
  <si>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</si>
  <si>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</si>
  <si>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</si>
  <si>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</si>
  <si>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</si>
  <si>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</si>
  <si>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</si>
  <si>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</si>
  <si>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</si>
  <si>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</si>
  <si>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</si>
  <si>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</si>
  <si>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</si>
  <si>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</si>
  <si>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</si>
  <si>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</si>
  <si>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</si>
  <si>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</si>
  <si>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</si>
  <si>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</si>
  <si>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</si>
  <si>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</si>
  <si>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</si>
  <si>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</si>
  <si>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</si>
  <si>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</si>
  <si>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</si>
  <si>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</si>
  <si>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</si>
  <si>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</si>
  <si>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</si>
  <si>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</si>
  <si>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</si>
  <si>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</si>
  <si>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</si>
  <si>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</si>
  <si>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</si>
  <si>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</si>
  <si>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</si>
  <si>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</si>
  <si>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</si>
  <si>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</si>
  <si>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</si>
  <si>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</si>
  <si>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</si>
  <si>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</si>
  <si>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</si>
  <si>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</si>
  <si>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</si>
  <si>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</si>
  <si>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</si>
  <si>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</si>
  <si>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</si>
  <si>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</si>
  <si>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</si>
  <si>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</si>
  <si>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</si>
  <si>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</si>
  <si>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</si>
  <si>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</si>
  <si>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</si>
  <si>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</si>
  <si>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</si>
  <si>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</si>
  <si>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</si>
  <si>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</si>
  <si>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</si>
  <si>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</si>
  <si>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</si>
  <si>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</si>
  <si>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</si>
  <si>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</si>
  <si>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</si>
  <si>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</si>
  <si>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</si>
  <si>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</si>
  <si>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</si>
  <si>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</si>
  <si>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</si>
  <si>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</si>
  <si>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</si>
  <si>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</si>
  <si>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</si>
  <si>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</si>
  <si>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</si>
  <si>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</si>
  <si>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</si>
  <si>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</si>
  <si>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</si>
  <si>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</si>
  <si>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</si>
  <si>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</si>
  <si>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</si>
  <si>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</si>
  <si>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</si>
  <si>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</si>
  <si>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</si>
  <si>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</si>
  <si>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</si>
  <si>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</si>
  <si>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</si>
  <si>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</si>
  <si>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</si>
  <si>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</si>
  <si>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</si>
  <si>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</si>
  <si>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</si>
  <si>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</si>
  <si>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</si>
  <si>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</si>
  <si>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</si>
  <si>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</si>
  <si>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</si>
  <si>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</si>
  <si>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</si>
  <si>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</si>
  <si>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</si>
  <si>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</si>
  <si>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</si>
  <si>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</si>
  <si>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</si>
  <si>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</si>
  <si>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</si>
  <si>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</si>
  <si>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</si>
  <si>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</si>
  <si>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</si>
  <si>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</si>
  <si>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</si>
  <si>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</si>
  <si>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</si>
  <si>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</si>
  <si>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</si>
  <si>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</si>
  <si>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</si>
  <si>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</si>
  <si>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</si>
  <si>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</si>
  <si>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</si>
  <si>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</si>
  <si>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</si>
  <si>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</si>
  <si>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</si>
  <si>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</si>
  <si>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</si>
  <si>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</si>
  <si>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</si>
  <si>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</si>
  <si>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</si>
  <si>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</si>
  <si>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</si>
  <si>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</si>
  <si>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</si>
  <si>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</si>
  <si>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</si>
  <si>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</si>
  <si>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</si>
  <si>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</si>
  <si>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</si>
  <si>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</si>
  <si>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</si>
  <si>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</si>
  <si>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</si>
  <si>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</si>
  <si>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</si>
  <si>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</si>
  <si>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</si>
  <si>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</si>
  <si>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</si>
  <si>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</si>
  <si>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</si>
  <si>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</si>
  <si>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</si>
  <si>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</si>
  <si>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</si>
  <si>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</si>
  <si>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</si>
  <si>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</si>
  <si>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</si>
  <si>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</si>
  <si>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</si>
  <si>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</si>
  <si>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</si>
  <si>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</si>
  <si>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</si>
  <si>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</si>
  <si>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</si>
  <si>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</si>
  <si>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</si>
  <si>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</si>
  <si>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</si>
  <si>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</si>
  <si>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</si>
  <si>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</si>
  <si>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</si>
  <si>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</si>
  <si>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</si>
  <si>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</si>
  <si>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</si>
  <si>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</si>
  <si>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</si>
  <si>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</si>
  <si>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</si>
  <si>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</si>
  <si>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</si>
  <si>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</si>
  <si>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</si>
  <si>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</si>
  <si>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</si>
  <si>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</si>
  <si>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</si>
  <si>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</si>
  <si>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</si>
  <si>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</si>
  <si>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</si>
  <si>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</si>
  <si>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</si>
  <si>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</si>
  <si>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</si>
  <si>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</si>
  <si>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</si>
  <si>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</si>
  <si>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</si>
  <si>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</si>
  <si>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</si>
  <si>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</si>
  <si>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</si>
  <si>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</si>
  <si>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</si>
  <si>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</si>
  <si>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</si>
  <si>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</si>
  <si>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</si>
  <si>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</si>
  <si>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</si>
  <si>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</si>
  <si>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</si>
  <si>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</si>
  <si>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</si>
  <si>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</si>
  <si>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</si>
  <si>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</si>
  <si>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</si>
  <si>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</si>
  <si>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</si>
  <si>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</si>
  <si>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</si>
  <si>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</si>
  <si>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</si>
  <si>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</si>
  <si>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</si>
  <si>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</si>
  <si>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</si>
  <si>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</si>
  <si>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</si>
  <si>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</si>
  <si>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</si>
  <si>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</si>
  <si>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</si>
  <si>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</si>
  <si>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</si>
  <si>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</si>
  <si>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</si>
  <si>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</si>
  <si>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</si>
  <si>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</si>
  <si>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</si>
  <si>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</si>
  <si>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</si>
  <si>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</si>
  <si>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</si>
  <si>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</si>
  <si>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</si>
  <si>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</si>
  <si>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</si>
  <si>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</si>
  <si>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</si>
  <si>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</si>
  <si>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</si>
  <si>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</si>
  <si>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</si>
  <si>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</si>
  <si>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</si>
  <si>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</si>
  <si>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</si>
  <si>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</si>
  <si>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</si>
  <si>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</si>
  <si>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</si>
  <si>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</si>
  <si>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</si>
  <si>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</si>
  <si>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</si>
  <si>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</si>
  <si>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</si>
  <si>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</si>
  <si>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</si>
  <si>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</si>
  <si>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</si>
  <si>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</si>
  <si>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</si>
  <si>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</si>
  <si>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</si>
  <si>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</si>
  <si>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</si>
  <si>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</si>
  <si>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</si>
  <si>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</si>
  <si>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</si>
  <si>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</si>
  <si>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</si>
  <si>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</si>
  <si>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</si>
  <si>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</si>
  <si>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</si>
  <si>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</si>
  <si>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</si>
  <si>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</si>
  <si>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</si>
  <si>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</si>
  <si>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</si>
  <si>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</si>
  <si>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</si>
  <si>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</si>
  <si>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</si>
  <si>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</si>
  <si>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</si>
  <si>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</si>
  <si>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</si>
  <si>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</si>
  <si>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</si>
  <si>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</si>
  <si>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</si>
  <si>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</si>
  <si>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</si>
  <si>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</si>
  <si>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</si>
  <si>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</si>
  <si>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</si>
  <si>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</si>
  <si>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</si>
  <si>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</si>
  <si>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</si>
  <si>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</si>
  <si>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</si>
  <si>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</si>
  <si>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</si>
  <si>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</si>
  <si>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</si>
  <si>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</si>
  <si>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</si>
  <si>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</si>
  <si>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</si>
  <si>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</si>
  <si>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</si>
  <si>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</si>
  <si>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</si>
  <si>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</si>
  <si>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</si>
  <si>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</si>
  <si>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</si>
  <si>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</si>
  <si>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</si>
  <si>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</si>
  <si>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</si>
  <si>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</si>
  <si>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</si>
  <si>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</si>
  <si>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</si>
  <si>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</si>
  <si>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</si>
  <si>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</si>
  <si>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</si>
  <si>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</si>
  <si>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</si>
  <si>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</si>
  <si>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</si>
  <si>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</si>
  <si>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</si>
  <si>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</si>
  <si>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</si>
  <si>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</si>
  <si>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</si>
  <si>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</si>
  <si>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</si>
  <si>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</si>
  <si>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</si>
  <si>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</si>
  <si>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</si>
  <si>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</si>
  <si>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</si>
  <si>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</si>
  <si>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</si>
  <si>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</si>
  <si>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</si>
  <si>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</si>
  <si>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</si>
  <si>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</si>
  <si>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</si>
  <si>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</si>
  <si>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</si>
  <si>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</si>
  <si>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</si>
  <si>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</si>
  <si>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</si>
  <si>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</si>
  <si>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</si>
  <si>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</si>
  <si>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</si>
  <si>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</si>
  <si>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</si>
  <si>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</si>
  <si>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</si>
  <si>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</si>
  <si>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</si>
  <si>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</si>
  <si>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</si>
  <si>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</si>
  <si>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</si>
  <si>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</si>
  <si>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</si>
  <si>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</si>
  <si>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</si>
  <si>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</si>
  <si>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</si>
  <si>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</si>
  <si>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</si>
  <si>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</si>
  <si>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</si>
  <si>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</si>
  <si>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</si>
  <si>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</si>
  <si>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</si>
  <si>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</si>
  <si>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</si>
  <si>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</si>
  <si>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</si>
  <si>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</si>
  <si>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</si>
  <si>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</si>
  <si>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</si>
  <si>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</si>
  <si>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</si>
  <si>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</si>
  <si>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</si>
  <si>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</si>
  <si>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</si>
  <si>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</si>
  <si>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</si>
  <si>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</si>
  <si>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</si>
  <si>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</si>
  <si>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</si>
  <si>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</si>
  <si>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</si>
  <si>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</si>
  <si>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</si>
  <si>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</si>
  <si>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</si>
  <si>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</si>
  <si>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</si>
  <si>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</si>
  <si>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</si>
  <si>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</si>
  <si>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</si>
  <si>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</si>
  <si>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</si>
  <si>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</si>
  <si>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</si>
  <si>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</si>
  <si>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</si>
  <si>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</si>
  <si>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</si>
  <si>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</si>
  <si>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</si>
  <si>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</si>
  <si>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</si>
  <si>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</si>
  <si>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</si>
  <si>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</si>
  <si>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</si>
  <si>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</si>
  <si>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</si>
  <si>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</si>
  <si>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</si>
  <si>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</si>
  <si>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</si>
  <si>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</si>
  <si>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</si>
  <si>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</si>
  <si>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</si>
  <si>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</si>
  <si>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</si>
  <si>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</si>
  <si>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</si>
  <si>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</si>
  <si>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</si>
  <si>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</si>
  <si>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</si>
  <si>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</si>
  <si>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</si>
  <si>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</si>
  <si>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</si>
  <si>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</si>
  <si>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</si>
  <si>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</si>
  <si>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</si>
  <si>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</si>
  <si>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</si>
  <si>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</si>
  <si>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</si>
  <si>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</si>
  <si>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</si>
  <si>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</si>
  <si>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</si>
  <si>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</si>
  <si>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</si>
  <si>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</si>
  <si>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</si>
  <si>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</si>
  <si>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</si>
  <si>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</si>
  <si>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</si>
  <si>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</si>
  <si>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</si>
  <si>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</si>
  <si>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</si>
  <si>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</si>
  <si>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</si>
  <si>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</si>
  <si>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</si>
  <si>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</si>
  <si>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</si>
  <si>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</si>
  <si>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</si>
  <si>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</si>
  <si>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</si>
  <si>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</si>
  <si>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</si>
  <si>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</si>
  <si>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</si>
  <si>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</si>
  <si>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</si>
  <si>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</si>
  <si>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</si>
  <si>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</si>
  <si>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</si>
  <si>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</si>
  <si>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</si>
  <si>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</si>
  <si>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</si>
  <si>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</si>
  <si>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</si>
  <si>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</si>
  <si>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</si>
  <si>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</si>
  <si>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</si>
  <si>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</si>
  <si>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</si>
  <si>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</si>
  <si>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</si>
  <si>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</si>
  <si>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</si>
  <si>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</si>
  <si>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</si>
  <si>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</si>
  <si>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</si>
  <si>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</si>
  <si>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</si>
  <si>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</si>
  <si>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</si>
  <si>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</si>
  <si>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</si>
  <si>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</si>
  <si>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</si>
  <si>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</si>
  <si>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</si>
  <si>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</si>
  <si>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</si>
  <si>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</si>
  <si>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</si>
  <si>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</si>
  <si>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</si>
  <si>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</si>
  <si>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</si>
  <si>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</si>
  <si>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</si>
  <si>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</si>
  <si>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</si>
  <si>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</si>
  <si>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</si>
  <si>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</si>
  <si>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</si>
  <si>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</si>
  <si>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</si>
  <si>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</si>
  <si>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</si>
  <si>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</si>
  <si>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</si>
  <si>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</si>
  <si>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</si>
  <si>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</si>
  <si>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</si>
  <si>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</si>
  <si>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</si>
  <si>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</si>
  <si>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</si>
  <si>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</si>
  <si>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</si>
  <si>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</si>
  <si>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</si>
  <si>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</si>
  <si>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</si>
  <si>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</si>
  <si>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</si>
  <si>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</si>
  <si>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</si>
  <si>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</si>
  <si>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</si>
  <si>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</si>
  <si>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</si>
  <si>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</si>
  <si>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</si>
  <si>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</si>
  <si>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</si>
  <si>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</si>
  <si>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</si>
  <si>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</si>
  <si>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</si>
  <si>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</si>
  <si>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</si>
  <si>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</si>
  <si>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</si>
  <si>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</si>
  <si>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</si>
  <si>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</si>
  <si>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</si>
  <si>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</si>
  <si>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</si>
  <si>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</si>
  <si>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</si>
  <si>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</si>
  <si>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</si>
  <si>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</si>
  <si>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</si>
  <si>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</si>
  <si>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</si>
  <si>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</si>
  <si>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</si>
  <si>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</si>
  <si>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</si>
  <si>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</si>
  <si>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</si>
  <si>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</si>
  <si>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</si>
  <si>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</si>
  <si>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</si>
  <si>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</si>
  <si>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</si>
  <si>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</si>
  <si>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</si>
  <si>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</si>
  <si>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</si>
  <si>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</si>
  <si>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</si>
  <si>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</si>
  <si>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</si>
  <si>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</si>
  <si>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</si>
  <si>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</si>
  <si>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</si>
  <si>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</si>
  <si>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</si>
  <si>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</si>
  <si>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</si>
  <si>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</si>
  <si>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</si>
  <si>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</si>
  <si>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</si>
  <si>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</si>
  <si>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</si>
  <si>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</si>
  <si>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</si>
  <si>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</si>
  <si>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</si>
  <si>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</si>
  <si>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</si>
  <si>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</si>
  <si>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</si>
  <si>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</si>
  <si>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</si>
  <si>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</si>
  <si>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</si>
  <si>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</si>
  <si>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</si>
  <si>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</si>
  <si>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</si>
  <si>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</si>
  <si>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</si>
  <si>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</si>
  <si>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</si>
  <si>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</si>
  <si>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</si>
  <si>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</si>
  <si>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</si>
  <si>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</si>
  <si>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</si>
  <si>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</si>
  <si>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</si>
  <si>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</si>
  <si>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</si>
  <si>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</si>
  <si>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</si>
  <si>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</si>
  <si>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</si>
  <si>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</si>
  <si>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</si>
  <si>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</si>
  <si>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</si>
  <si>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</si>
  <si>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</si>
  <si>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</si>
  <si>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</si>
  <si>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</si>
  <si>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</si>
  <si>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</si>
  <si>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</si>
  <si>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</si>
  <si>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</si>
  <si>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</si>
  <si>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</si>
  <si>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</si>
  <si>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</si>
  <si>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</si>
  <si>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</si>
  <si>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</si>
  <si>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</si>
  <si>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</si>
  <si>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</si>
  <si>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</si>
  <si>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</si>
  <si>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</si>
  <si>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</si>
  <si>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</si>
  <si>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</si>
  <si>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</si>
  <si>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</si>
  <si>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</si>
  <si>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</si>
  <si>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</si>
  <si>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</si>
  <si>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</si>
  <si>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</si>
  <si>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</si>
  <si>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</si>
  <si>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</si>
  <si>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</si>
  <si>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</si>
  <si>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</si>
  <si>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</si>
  <si>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</si>
  <si>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</si>
  <si>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</si>
  <si>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</si>
  <si>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</si>
  <si>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</si>
  <si>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</si>
  <si>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</si>
  <si>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</si>
  <si>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</si>
  <si>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</si>
  <si>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</si>
  <si>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</si>
  <si>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</si>
  <si>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</si>
  <si>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</si>
  <si>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</si>
  <si>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</si>
  <si>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</si>
  <si>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</si>
  <si>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</si>
  <si>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</si>
  <si>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</si>
  <si>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</si>
  <si>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</si>
  <si>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</si>
  <si>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</si>
  <si>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</si>
  <si>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</si>
  <si>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</si>
  <si>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</si>
  <si>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</si>
  <si>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</si>
  <si>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</si>
  <si>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</si>
  <si>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</si>
  <si>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</si>
  <si>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</si>
  <si>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</si>
  <si>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</si>
  <si>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</si>
  <si>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</si>
  <si>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</si>
  <si>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</si>
  <si>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</si>
  <si>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</si>
  <si>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</si>
  <si>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</si>
  <si>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</si>
  <si>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</si>
  <si>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</si>
  <si>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</si>
  <si>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</si>
  <si>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</si>
  <si>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</si>
  <si>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</si>
  <si>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</si>
  <si>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</si>
  <si>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</si>
  <si>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</si>
  <si>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</si>
  <si>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</si>
  <si>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</si>
  <si>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</si>
  <si>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</si>
  <si>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</si>
  <si>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</si>
  <si>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</si>
  <si>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</si>
  <si>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</si>
  <si>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</si>
  <si>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</si>
  <si>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</si>
  <si>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</si>
  <si>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</si>
  <si>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</si>
  <si>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</si>
  <si>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</si>
  <si>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</si>
  <si>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</si>
  <si>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</si>
  <si>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</si>
  <si>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</si>
  <si>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</si>
  <si>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</si>
  <si>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</si>
  <si>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</si>
  <si>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</si>
  <si>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</si>
  <si>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</si>
  <si>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</si>
  <si>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</si>
  <si>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</si>
  <si>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</si>
  <si>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</si>
  <si>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</si>
  <si>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</si>
  <si>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</si>
  <si>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</si>
  <si>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</si>
  <si>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</si>
  <si>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</si>
  <si>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</si>
  <si>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</si>
  <si>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</si>
  <si>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</si>
  <si>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</si>
  <si>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</si>
  <si>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</si>
  <si>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</si>
  <si>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</si>
  <si>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</si>
  <si>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</si>
  <si>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</si>
  <si>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</si>
  <si>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</si>
  <si>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</si>
  <si>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</si>
  <si>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</si>
  <si>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</si>
  <si>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</si>
  <si>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</si>
  <si>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</si>
  <si>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</si>
  <si>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</si>
  <si>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</si>
  <si>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</si>
  <si>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</si>
  <si>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</si>
  <si>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</si>
  <si>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</si>
  <si>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</si>
  <si>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</si>
  <si>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</si>
  <si>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</si>
  <si>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</si>
  <si>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</si>
  <si>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</si>
  <si>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</si>
  <si>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</si>
  <si>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</si>
  <si>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</si>
  <si>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</si>
  <si>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</si>
  <si>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</si>
  <si>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</si>
  <si>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</si>
  <si>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</si>
  <si>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</si>
  <si>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</si>
  <si>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</si>
  <si>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</si>
  <si>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</si>
  <si>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</si>
  <si>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</si>
  <si>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</si>
  <si>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</si>
  <si>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</si>
  <si>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</si>
  <si>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</si>
  <si>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</si>
  <si>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</si>
  <si>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</si>
  <si>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</si>
  <si>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</si>
  <si>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</si>
  <si>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</si>
  <si>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</si>
  <si>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</si>
  <si>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</si>
  <si>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</si>
  <si>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</si>
  <si>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</si>
  <si>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</si>
  <si>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</si>
  <si>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</si>
  <si>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</si>
  <si>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</si>
  <si>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</si>
  <si>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</si>
  <si>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</si>
  <si>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</si>
  <si>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</si>
  <si>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</si>
  <si>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</si>
  <si>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</si>
  <si>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</si>
  <si>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</si>
  <si>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</si>
  <si>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</si>
  <si>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</si>
  <si>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</si>
  <si>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</si>
  <si>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</si>
  <si>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</si>
  <si>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</si>
  <si>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</si>
  <si>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</si>
  <si>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</si>
  <si>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</si>
  <si>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</si>
  <si>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</si>
  <si>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</si>
  <si>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</si>
  <si>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</si>
  <si>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</si>
  <si>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</si>
  <si>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</si>
  <si>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</si>
  <si>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</si>
  <si>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</si>
  <si>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</si>
  <si>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</si>
  <si>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</si>
  <si>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</si>
  <si>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</si>
  <si>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</si>
  <si>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</si>
  <si>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</si>
  <si>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</si>
  <si>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</si>
  <si>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</si>
  <si>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</si>
  <si>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</si>
  <si>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</si>
  <si>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</si>
  <si>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</si>
  <si>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</si>
  <si>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</si>
  <si>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</si>
  <si>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</si>
  <si>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</si>
  <si>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</si>
  <si>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</si>
  <si>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</si>
  <si>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</si>
  <si>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</si>
  <si>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</si>
  <si>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</si>
  <si>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</si>
  <si>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</si>
  <si>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</si>
  <si>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</si>
  <si>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</si>
  <si>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</si>
  <si>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</si>
  <si>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</si>
  <si>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</si>
  <si>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</si>
  <si>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</si>
  <si>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</si>
  <si>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</si>
  <si>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</si>
  <si>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</si>
  <si>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</si>
  <si>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</si>
  <si>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</si>
  <si>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</si>
  <si>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</si>
  <si>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</si>
  <si>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</si>
  <si>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</si>
  <si>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</si>
  <si>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</si>
  <si>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</si>
  <si>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</si>
  <si>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</si>
  <si>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</si>
  <si>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</si>
  <si>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</si>
  <si>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</si>
  <si>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</si>
  <si>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</si>
  <si>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</si>
  <si>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</si>
  <si>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</si>
  <si>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</si>
  <si>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</si>
  <si>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</si>
  <si>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</si>
  <si>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</si>
  <si>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</si>
  <si>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</si>
  <si>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</si>
  <si>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</si>
  <si>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</si>
  <si>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</si>
  <si>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</si>
  <si>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</si>
  <si>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</si>
  <si>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</si>
  <si>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</si>
  <si>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</si>
  <si>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</si>
  <si>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</si>
  <si>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</si>
  <si>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</si>
  <si>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</si>
  <si>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</si>
  <si>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</si>
  <si>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</si>
  <si>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</si>
  <si>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</si>
  <si>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</si>
  <si>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</si>
  <si>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</si>
  <si>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</si>
  <si>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</si>
  <si>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</si>
  <si>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</si>
  <si>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</si>
  <si>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</si>
  <si>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</si>
  <si>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</si>
  <si>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</si>
  <si>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</si>
  <si>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</si>
  <si>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</si>
  <si>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</si>
  <si>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</si>
  <si>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</si>
  <si>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</si>
  <si>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</si>
  <si>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</si>
  <si>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</si>
  <si>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</si>
  <si>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</si>
  <si>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</si>
  <si>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</si>
  <si>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</si>
  <si>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</si>
  <si>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</si>
  <si>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</si>
  <si>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</si>
  <si>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</si>
  <si>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</si>
  <si>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</si>
  <si>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</si>
  <si>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</si>
  <si>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</si>
  <si>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</si>
  <si>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</si>
  <si>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</si>
  <si>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</si>
  <si>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</si>
  <si>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</si>
  <si>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</si>
  <si>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</si>
  <si>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</si>
  <si>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</si>
  <si>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</si>
  <si>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</si>
  <si>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</si>
  <si>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</si>
  <si>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</si>
  <si>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</si>
  <si>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</si>
  <si>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</si>
  <si>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</si>
  <si>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</si>
  <si>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</si>
  <si>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</si>
  <si>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</si>
  <si>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</si>
  <si>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</si>
  <si>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</si>
  <si>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</si>
  <si>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</si>
  <si>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</si>
  <si>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</si>
  <si>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</si>
  <si>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</si>
  <si>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</si>
  <si>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</si>
  <si>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</si>
  <si>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</si>
  <si>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</si>
  <si>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</si>
  <si>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</si>
  <si>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</si>
  <si>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</si>
  <si>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</si>
  <si>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</si>
  <si>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</si>
  <si>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</si>
  <si>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</si>
  <si>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</si>
  <si>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</si>
  <si>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</si>
  <si>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</si>
  <si>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</si>
  <si>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</si>
  <si>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</si>
  <si>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</si>
  <si>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</si>
  <si>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</si>
  <si>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</si>
  <si>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</si>
  <si>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</si>
  <si>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</si>
  <si>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</si>
  <si>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</si>
  <si>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</si>
  <si>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</si>
  <si>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</si>
  <si>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</si>
  <si>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</si>
  <si>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</si>
  <si>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</si>
  <si>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</si>
  <si>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</si>
  <si>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</si>
  <si>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</si>
  <si>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</si>
  <si>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</si>
  <si>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</si>
  <si>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</si>
  <si>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</si>
  <si>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</si>
  <si>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</si>
  <si>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</si>
  <si>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</si>
  <si>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</si>
  <si>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</si>
  <si>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</si>
  <si>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</si>
  <si>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</si>
  <si>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</si>
  <si>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</si>
  <si>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</si>
  <si>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</si>
  <si>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</si>
  <si>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</si>
  <si>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</si>
  <si>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</si>
  <si>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</si>
  <si>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</si>
  <si>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</si>
  <si>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</si>
  <si>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</si>
  <si>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</si>
  <si>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</si>
  <si>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</si>
  <si>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</si>
  <si>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</si>
  <si>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</si>
  <si>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</si>
  <si>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</si>
  <si>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</si>
  <si>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</si>
  <si>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</si>
  <si>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</si>
  <si>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</si>
  <si>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</si>
  <si>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</si>
  <si>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</si>
  <si>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</si>
  <si>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</si>
  <si>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</si>
  <si>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</si>
  <si>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</si>
  <si>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</si>
  <si>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</si>
  <si>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</si>
  <si>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</si>
  <si>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</si>
  <si>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</si>
  <si>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</si>
  <si>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</si>
  <si>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</si>
  <si>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</si>
  <si>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</si>
  <si>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</si>
  <si>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</si>
  <si>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</si>
  <si>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</si>
  <si>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</si>
  <si>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</si>
  <si>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</si>
  <si>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</si>
  <si>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</si>
  <si>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</si>
  <si>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</si>
  <si>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</si>
  <si>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</si>
  <si>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</si>
  <si>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</si>
  <si>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</si>
  <si>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</si>
  <si>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</si>
  <si>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</si>
  <si>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</si>
  <si>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</si>
  <si>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</si>
  <si>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</si>
  <si>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</si>
  <si>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</si>
  <si>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</si>
  <si>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</si>
  <si>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</si>
  <si>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</si>
  <si>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</si>
  <si>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</si>
  <si>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</si>
  <si>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</si>
  <si>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</si>
  <si>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</si>
  <si>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</si>
  <si>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</si>
  <si>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</si>
  <si>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</si>
  <si>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</si>
  <si>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</si>
  <si>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</si>
  <si>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</si>
  <si>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</si>
  <si>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</si>
  <si>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</si>
  <si>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</si>
  <si>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</si>
  <si>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</si>
  <si>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</si>
  <si>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</si>
  <si>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</si>
  <si>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</si>
  <si>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</si>
  <si>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</si>
  <si>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</si>
  <si>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</si>
  <si>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</si>
  <si>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</si>
  <si>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</si>
  <si>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</si>
  <si>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</si>
  <si>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</si>
  <si>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</si>
  <si>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</si>
  <si>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</si>
  <si>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</si>
  <si>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</si>
  <si>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</si>
  <si>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</si>
  <si>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</si>
  <si>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</si>
  <si>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</si>
  <si>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</si>
  <si>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</si>
  <si>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</si>
  <si>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</si>
  <si>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</si>
  <si>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</si>
  <si>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</si>
  <si>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</si>
  <si>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</si>
  <si>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</si>
  <si>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</si>
  <si>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</si>
  <si>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</si>
  <si>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</si>
  <si>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</si>
  <si>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</si>
  <si>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</si>
  <si>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</si>
  <si>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</si>
  <si>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</si>
  <si>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</si>
  <si>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</si>
  <si>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</si>
  <si>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</si>
  <si>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</si>
  <si>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</si>
  <si>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</si>
  <si>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</si>
  <si>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</si>
  <si>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</si>
  <si>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</si>
  <si>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</si>
  <si>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</si>
  <si>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</si>
  <si>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</si>
  <si>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</si>
  <si>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</si>
  <si>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</si>
  <si>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</si>
  <si>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</si>
  <si>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</si>
  <si>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</si>
  <si>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</si>
  <si>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</si>
  <si>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</si>
  <si>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</si>
  <si>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</si>
  <si>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</si>
  <si>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</si>
  <si>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</si>
  <si>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</si>
  <si>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</si>
  <si>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</si>
  <si>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</si>
  <si>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</si>
  <si>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</si>
  <si>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</si>
  <si>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</si>
  <si>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</si>
  <si>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</si>
  <si>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</si>
  <si>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</si>
  <si>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</si>
  <si>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</si>
  <si>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</si>
  <si>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</si>
  <si>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</si>
  <si>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</si>
  <si>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</si>
  <si>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</si>
  <si>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</si>
  <si>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</si>
  <si>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</si>
  <si>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</si>
  <si>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</si>
  <si>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</si>
  <si>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</si>
  <si>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</si>
  <si>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</si>
  <si>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</si>
  <si>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</si>
  <si>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</si>
  <si>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</si>
  <si>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</si>
  <si>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</si>
  <si>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</si>
  <si>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</si>
  <si>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</si>
  <si>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</si>
  <si>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</si>
  <si>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</si>
  <si>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</si>
  <si>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</si>
  <si>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</si>
  <si>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</si>
  <si>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</si>
  <si>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</si>
  <si>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</si>
  <si>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</si>
  <si>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</si>
  <si>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</si>
  <si>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</si>
  <si>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</si>
  <si>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</si>
  <si>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</si>
  <si>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</si>
  <si>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</si>
  <si>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</si>
  <si>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</si>
  <si>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</si>
  <si>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</si>
  <si>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</si>
  <si>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</si>
  <si>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</si>
  <si>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</si>
  <si>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</si>
  <si>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</si>
  <si>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</si>
  <si>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</si>
  <si>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</si>
  <si>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</si>
  <si>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</si>
  <si>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</si>
  <si>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</si>
  <si>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</si>
  <si>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</si>
  <si>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</si>
  <si>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</si>
  <si>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</si>
  <si>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</si>
  <si>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</si>
  <si>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</si>
  <si>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</si>
  <si>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</si>
  <si>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</si>
  <si>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</si>
  <si>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</si>
  <si>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</si>
  <si>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</si>
  <si>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</si>
  <si>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</si>
  <si>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</si>
  <si>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</si>
  <si>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</si>
  <si>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</si>
  <si>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</si>
  <si>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</si>
  <si>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</si>
  <si>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</si>
  <si>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</si>
  <si>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</si>
  <si>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</si>
  <si>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</si>
  <si>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</si>
  <si>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</si>
  <si>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</si>
  <si>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</si>
  <si>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</si>
  <si>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</si>
  <si>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</si>
  <si>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</si>
  <si>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</si>
  <si>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</si>
  <si>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</si>
  <si>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</si>
  <si>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</si>
  <si>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</si>
  <si>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</si>
  <si>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</si>
  <si>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</si>
  <si>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</si>
  <si>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</si>
  <si>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</si>
  <si>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</si>
  <si>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</si>
  <si>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</si>
  <si>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</si>
  <si>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</si>
  <si>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</si>
  <si>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</si>
  <si>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</si>
  <si>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</si>
  <si>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</si>
  <si>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</si>
  <si>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</si>
  <si>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</si>
  <si>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</si>
  <si>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</si>
  <si>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</si>
  <si>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</si>
  <si>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</si>
  <si>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</si>
  <si>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</si>
  <si>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</si>
  <si>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</si>
  <si>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</si>
  <si>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</si>
  <si>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</si>
  <si>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</si>
  <si>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</si>
  <si>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</si>
  <si>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</si>
  <si>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</si>
  <si>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</si>
  <si>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</si>
  <si>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</si>
  <si>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</si>
  <si>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</si>
  <si>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</si>
  <si>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</si>
  <si>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</si>
  <si>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</si>
  <si>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</si>
  <si>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</si>
  <si>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</si>
  <si>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</si>
  <si>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</si>
  <si>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</si>
  <si>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</si>
  <si>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</si>
  <si>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</si>
  <si>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</si>
  <si>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</si>
  <si>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</si>
  <si>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</si>
  <si>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</si>
  <si>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</si>
  <si>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</si>
  <si>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</si>
  <si>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</si>
  <si>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</si>
  <si>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</si>
  <si>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</si>
  <si>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</si>
  <si>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</si>
  <si>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</si>
  <si>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</si>
  <si>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</si>
  <si>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</si>
  <si>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</si>
  <si>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</si>
  <si>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</si>
  <si>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</si>
  <si>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</si>
  <si>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</si>
  <si>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</si>
  <si>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</si>
  <si>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</si>
  <si>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</si>
  <si>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</si>
  <si>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</si>
  <si>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</si>
  <si>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</si>
  <si>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</si>
  <si>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</si>
  <si>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</si>
  <si>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</si>
  <si>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</si>
  <si>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</si>
  <si>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</si>
  <si>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</si>
  <si>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</si>
  <si>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</si>
  <si>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</si>
  <si>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</si>
  <si>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</si>
  <si>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</si>
  <si>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</si>
  <si>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</si>
  <si>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</si>
  <si>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</si>
  <si>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</si>
  <si>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</si>
  <si>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</si>
  <si>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</si>
  <si>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</si>
  <si>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</si>
  <si>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</si>
  <si>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</si>
  <si>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</si>
  <si>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</si>
  <si>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</si>
  <si>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</si>
  <si>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</si>
  <si>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</si>
  <si>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</si>
  <si>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</si>
  <si>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</si>
  <si>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</si>
  <si>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</si>
  <si>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</si>
  <si>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</si>
  <si>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</si>
  <si>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</si>
  <si>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</si>
  <si>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</si>
  <si>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</si>
  <si>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</si>
  <si>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</si>
  <si>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</si>
  <si>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</si>
  <si>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</si>
  <si>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</si>
  <si>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</si>
  <si>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</si>
  <si>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</si>
  <si>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</si>
  <si>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</si>
  <si>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</si>
  <si>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</si>
  <si>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</si>
  <si>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</si>
  <si>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</si>
  <si>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</si>
  <si>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</si>
  <si>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</si>
  <si>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</si>
  <si>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</si>
  <si>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</si>
  <si>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</si>
  <si>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</si>
  <si>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</si>
  <si>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</si>
  <si>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</si>
  <si>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</si>
  <si>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</si>
  <si>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</si>
  <si>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</si>
  <si>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</si>
  <si>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</si>
  <si>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</si>
  <si>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</si>
  <si>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</si>
  <si>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</si>
  <si>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</si>
  <si>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</si>
  <si>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</si>
  <si>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</si>
  <si>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</si>
  <si>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</si>
  <si>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</si>
  <si>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</si>
  <si>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</si>
  <si>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</si>
  <si>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</si>
  <si>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</si>
  <si>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</si>
  <si>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</si>
  <si>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</si>
  <si>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</si>
  <si>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</si>
  <si>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</si>
  <si>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</si>
  <si>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</si>
  <si>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</si>
  <si>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</si>
  <si>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</si>
  <si>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</si>
  <si>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</si>
  <si>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</si>
  <si>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</si>
  <si>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</si>
  <si>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</si>
  <si>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</si>
  <si>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</si>
  <si>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</si>
  <si>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</si>
  <si>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</si>
  <si>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</si>
  <si>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</si>
  <si>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</si>
  <si>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</si>
  <si>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</si>
  <si>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</si>
  <si>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</si>
  <si>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</si>
  <si>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</si>
  <si>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</si>
  <si>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</si>
  <si>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</si>
  <si>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</si>
  <si>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</si>
  <si>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</si>
  <si>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</si>
  <si>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</si>
  <si>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</si>
  <si>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</si>
  <si>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</si>
  <si>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</si>
  <si>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</si>
  <si>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</si>
  <si>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</si>
  <si>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</si>
  <si>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</si>
  <si>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</si>
  <si>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</si>
  <si>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</si>
  <si>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</si>
  <si>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</si>
  <si>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</si>
  <si>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</si>
  <si>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</si>
  <si>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</si>
  <si>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</si>
  <si>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</si>
  <si>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</si>
  <si>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</si>
  <si>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</si>
  <si>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</si>
  <si>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</si>
  <si>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</si>
  <si>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</si>
  <si>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</si>
  <si>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</si>
  <si>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</si>
  <si>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</si>
  <si>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</si>
  <si>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</si>
  <si>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</si>
  <si>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</si>
  <si>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</si>
  <si>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</si>
  <si>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</si>
  <si>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</si>
  <si>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</si>
  <si>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</si>
  <si>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</si>
  <si>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</si>
  <si>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</si>
  <si>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</si>
  <si>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</si>
  <si>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</si>
  <si>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</si>
  <si>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</si>
  <si>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</si>
  <si>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</si>
  <si>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</si>
  <si>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</si>
  <si>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</si>
  <si>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</si>
  <si>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</si>
  <si>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</si>
  <si>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</si>
  <si>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</si>
  <si>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</si>
  <si>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</si>
  <si>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</si>
  <si>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</si>
  <si>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</si>
  <si>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</si>
  <si>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</si>
  <si>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</si>
  <si>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</si>
  <si>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</si>
  <si>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</si>
  <si>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</si>
  <si>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</si>
  <si>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</si>
  <si>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</si>
  <si>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</si>
  <si>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</si>
  <si>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</si>
  <si>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</si>
  <si>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</si>
  <si>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</si>
  <si>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</si>
  <si>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</si>
  <si>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</si>
  <si>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</si>
  <si>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</si>
  <si>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</si>
  <si>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</si>
  <si>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</si>
  <si>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</si>
  <si>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</si>
  <si>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</si>
  <si>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</si>
  <si>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</si>
  <si>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</si>
  <si>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</si>
  <si>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</si>
  <si>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</si>
  <si>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</si>
  <si>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</si>
  <si>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</si>
  <si>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</si>
  <si>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</si>
  <si>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</si>
  <si>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</si>
  <si>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</si>
  <si>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</si>
  <si>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</si>
  <si>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</si>
  <si>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</si>
  <si>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</si>
  <si>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</si>
  <si>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</si>
  <si>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</si>
  <si>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</si>
  <si>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</si>
  <si>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</si>
  <si>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</si>
  <si>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</si>
  <si>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</si>
  <si>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</si>
  <si>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</si>
  <si>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</si>
  <si>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</si>
  <si>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</si>
  <si>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</si>
  <si>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</si>
  <si>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</si>
  <si>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</si>
  <si>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</si>
  <si>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</si>
  <si>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</si>
  <si>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</si>
  <si>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</si>
  <si>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</si>
  <si>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</si>
  <si>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</si>
  <si>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</si>
  <si>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</si>
  <si>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</si>
  <si>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</si>
  <si>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</si>
  <si>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</si>
  <si>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</si>
  <si>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</si>
  <si>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</si>
  <si>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</si>
  <si>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</si>
  <si>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</si>
  <si>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</si>
  <si>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</si>
  <si>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</si>
  <si>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</si>
  <si>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</si>
  <si>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</si>
  <si>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</si>
  <si>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</si>
  <si>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</si>
  <si>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</si>
  <si>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</si>
  <si>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</si>
  <si>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</si>
  <si>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</si>
  <si>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</si>
  <si>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</si>
  <si>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</si>
  <si>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</si>
  <si>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</si>
  <si>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</si>
  <si>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</si>
  <si>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</si>
  <si>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</si>
  <si>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</si>
  <si>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</si>
  <si>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</si>
  <si>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</si>
  <si>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</si>
  <si>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</si>
  <si>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</si>
  <si>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</si>
  <si>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</si>
  <si>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</si>
  <si>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</si>
  <si>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</si>
  <si>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</si>
  <si>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</si>
  <si>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</si>
  <si>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</si>
  <si>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</si>
  <si>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</si>
  <si>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</si>
  <si>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</si>
  <si>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</si>
  <si>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</si>
  <si>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</si>
  <si>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</si>
  <si>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</si>
  <si>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</si>
  <si>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</si>
  <si>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</si>
  <si>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</si>
  <si>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</si>
  <si>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</si>
  <si>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</si>
  <si>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</si>
  <si>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</si>
  <si>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</si>
  <si>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</si>
  <si>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</si>
  <si>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</si>
  <si>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</si>
  <si>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</si>
  <si>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</si>
  <si>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</si>
  <si>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</si>
  <si>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</si>
  <si>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</si>
  <si>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</si>
  <si>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</si>
  <si>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</si>
  <si>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</si>
  <si>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</si>
  <si>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</si>
  <si>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</si>
  <si>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</si>
  <si>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</si>
  <si>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</si>
  <si>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</si>
  <si>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</si>
  <si>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</si>
  <si>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</si>
  <si>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</si>
  <si>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</si>
  <si>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</si>
  <si>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</si>
  <si>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</si>
  <si>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</si>
  <si>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</si>
  <si>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</si>
  <si>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</si>
  <si>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</si>
  <si>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</si>
  <si>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</si>
  <si>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</si>
  <si>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</si>
  <si>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</si>
  <si>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</si>
  <si>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</si>
  <si>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</si>
  <si>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</si>
  <si>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</si>
  <si>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</si>
  <si>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</si>
  <si>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</si>
  <si>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</si>
  <si>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</si>
  <si>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</si>
  <si>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</si>
  <si>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</si>
  <si>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</si>
  <si>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</si>
  <si>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</si>
  <si>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</si>
  <si>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</si>
  <si>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</si>
  <si>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</si>
  <si>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</si>
  <si>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</si>
  <si>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</si>
  <si>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</si>
  <si>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</si>
  <si>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</si>
  <si>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</si>
  <si>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</si>
  <si>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</si>
  <si>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</si>
  <si>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</si>
  <si>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</si>
  <si>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</si>
  <si>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</si>
  <si>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</si>
  <si>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</si>
  <si>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</si>
  <si>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</si>
  <si>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</si>
  <si>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</si>
  <si>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</si>
  <si>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</si>
  <si>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</si>
  <si>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</si>
  <si>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</si>
  <si>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</si>
  <si>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</si>
  <si>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</si>
  <si>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</si>
  <si>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</si>
  <si>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</si>
  <si>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</si>
  <si>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</si>
  <si>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</si>
  <si>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</si>
  <si>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</si>
  <si>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</si>
  <si>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</si>
  <si>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</si>
  <si>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</si>
  <si>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</si>
  <si>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</si>
  <si>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</si>
  <si>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</si>
  <si>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</si>
  <si>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</si>
  <si>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</si>
  <si>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</si>
  <si>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</si>
  <si>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</si>
  <si>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</si>
  <si>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</si>
  <si>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</si>
  <si>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</si>
  <si>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</si>
  <si>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</si>
  <si>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</si>
  <si>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</si>
  <si>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</si>
  <si>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</si>
  <si>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</si>
  <si>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</si>
  <si>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</si>
  <si>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</si>
  <si>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</si>
  <si>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</si>
  <si>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</si>
  <si>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</si>
  <si>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</si>
  <si>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</si>
  <si>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</si>
  <si>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</si>
  <si>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</si>
  <si>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</si>
  <si>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</si>
  <si>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</si>
  <si>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</si>
  <si>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</si>
  <si>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</si>
  <si>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</si>
  <si>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</si>
  <si>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</si>
  <si>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</si>
  <si>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</si>
  <si>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</si>
  <si>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</si>
  <si>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</si>
  <si>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</si>
  <si>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</si>
  <si>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</si>
  <si>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</si>
  <si>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</si>
  <si>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</si>
  <si>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</si>
  <si>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</si>
  <si>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</si>
  <si>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</si>
  <si>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</si>
  <si>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</si>
  <si>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</si>
  <si>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</si>
  <si>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</si>
  <si>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</si>
  <si>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</si>
  <si>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</si>
  <si>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</si>
  <si>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</si>
  <si>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</si>
  <si>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</si>
  <si>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</si>
  <si>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</si>
  <si>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</si>
  <si>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</si>
  <si>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</si>
  <si>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</si>
  <si>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</si>
  <si>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</si>
  <si>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</si>
  <si>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</si>
  <si>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</si>
  <si>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</si>
  <si>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</si>
  <si>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</si>
  <si>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</si>
  <si>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</si>
  <si>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</si>
  <si>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</si>
  <si>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</si>
  <si>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</si>
  <si>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</si>
  <si>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</si>
  <si>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</si>
  <si>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</si>
  <si>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</si>
  <si>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</si>
  <si>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</si>
  <si>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</si>
  <si>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</si>
  <si>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</si>
  <si>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</si>
  <si>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</si>
  <si>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</si>
  <si>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</si>
  <si>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</si>
  <si>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</si>
  <si>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</si>
  <si>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</si>
  <si>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</si>
  <si>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</si>
  <si>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</si>
  <si>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</si>
  <si>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</si>
  <si>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</si>
  <si>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</si>
  <si>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</si>
  <si>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</si>
  <si>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</si>
  <si>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</si>
  <si>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</si>
  <si>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</si>
  <si>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</si>
  <si>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</si>
  <si>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</si>
  <si>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</si>
  <si>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</si>
  <si>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</si>
  <si>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</si>
  <si>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</si>
  <si>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</si>
  <si>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</si>
  <si>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</si>
  <si>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</si>
  <si>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</si>
  <si>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</si>
  <si>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</si>
  <si>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</si>
  <si>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</si>
  <si>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</si>
  <si>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</si>
  <si>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</si>
  <si>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</si>
  <si>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</si>
  <si>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</si>
  <si>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</si>
  <si>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</si>
  <si>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</si>
  <si>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</si>
  <si>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</si>
  <si>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</si>
  <si>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</si>
  <si>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</si>
  <si>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</si>
  <si>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</si>
  <si>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</si>
  <si>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</si>
  <si>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</si>
  <si>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</si>
  <si>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</si>
  <si>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</si>
  <si>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</si>
  <si>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</si>
  <si>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</si>
  <si>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</si>
  <si>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</si>
  <si>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</si>
  <si>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</si>
  <si>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</si>
  <si>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</si>
  <si>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</si>
  <si>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</si>
  <si>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</si>
  <si>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</si>
  <si>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</si>
  <si>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</si>
  <si>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</si>
  <si>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</si>
  <si>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</si>
  <si>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</si>
  <si>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</si>
  <si>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</si>
  <si>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</si>
  <si>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</si>
  <si>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</si>
  <si>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</si>
  <si>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</si>
  <si>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</si>
  <si>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</si>
  <si>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</si>
  <si>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</si>
  <si>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</si>
  <si>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</si>
  <si>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</si>
  <si>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</si>
  <si>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</si>
  <si>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</si>
  <si>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</si>
  <si>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</si>
  <si>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</si>
  <si>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</si>
  <si>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</si>
  <si>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</si>
  <si>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</si>
  <si>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</si>
  <si>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</si>
  <si>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</si>
  <si>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</si>
  <si>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</si>
  <si>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</si>
  <si>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</si>
  <si>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</si>
  <si>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</si>
  <si>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</si>
  <si>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</si>
  <si>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</si>
  <si>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</si>
  <si>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</si>
  <si>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</si>
  <si>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</si>
  <si>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</si>
  <si>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</si>
  <si>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</si>
  <si>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</si>
  <si>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</si>
  <si>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</si>
  <si>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</si>
  <si>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</si>
  <si>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</si>
  <si>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</si>
  <si>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</si>
  <si>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</si>
  <si>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</si>
  <si>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</si>
  <si>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</si>
  <si>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</si>
  <si>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</si>
  <si>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</si>
  <si>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</si>
  <si>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</si>
  <si>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</si>
  <si>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</si>
  <si>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</si>
  <si>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</si>
  <si>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</si>
  <si>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</si>
  <si>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</si>
  <si>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</si>
  <si>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</si>
  <si>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</si>
  <si>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</si>
  <si>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</si>
  <si>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</si>
  <si>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</si>
  <si>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</si>
  <si>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</si>
  <si>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</si>
  <si>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</si>
  <si>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</si>
  <si>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</si>
  <si>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</si>
  <si>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</si>
  <si>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</si>
  <si>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</si>
  <si>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</si>
  <si>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</si>
  <si>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</si>
  <si>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</si>
  <si>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</si>
  <si>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</si>
  <si>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</si>
  <si>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</si>
  <si>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</si>
  <si>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</si>
  <si>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</si>
  <si>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</si>
  <si>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</si>
  <si>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</si>
  <si>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</si>
  <si>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</si>
  <si>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</si>
  <si>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</si>
  <si>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</si>
  <si>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</si>
  <si>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</si>
  <si>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</si>
  <si>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</si>
  <si>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</si>
  <si>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</si>
  <si>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</si>
  <si>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</si>
  <si>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</si>
  <si>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</si>
  <si>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</si>
  <si>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</si>
  <si>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</si>
  <si>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</si>
  <si>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</si>
  <si>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</si>
  <si>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</si>
  <si>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</si>
  <si>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</si>
  <si>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</si>
  <si>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</si>
  <si>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</si>
  <si>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</si>
  <si>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</si>
  <si>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</si>
  <si>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</si>
  <si>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</si>
  <si>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</si>
  <si>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</si>
  <si>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</si>
  <si>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</si>
  <si>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</si>
  <si>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</si>
  <si>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</si>
  <si>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</si>
  <si>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</si>
  <si>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</si>
  <si>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</si>
  <si>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</si>
  <si>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</si>
  <si>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</si>
  <si>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</si>
  <si>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</si>
  <si>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</si>
  <si>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</si>
  <si>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</si>
  <si>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</si>
  <si>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</si>
  <si>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</si>
  <si>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</si>
  <si>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</si>
  <si>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</si>
  <si>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</si>
  <si>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</si>
  <si>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</si>
  <si>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</si>
  <si>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</si>
  <si>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</si>
  <si>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</si>
  <si>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</si>
  <si>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</si>
  <si>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</si>
  <si>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</si>
  <si>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</si>
  <si>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</si>
  <si>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</si>
  <si>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</si>
  <si>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</si>
  <si>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</si>
  <si>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</si>
  <si>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</si>
  <si>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</si>
  <si>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</si>
  <si>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</si>
  <si>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</si>
  <si>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</si>
  <si>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</si>
  <si>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</si>
  <si>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</si>
  <si>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</si>
  <si>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</si>
  <si>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</si>
  <si>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</si>
  <si>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</si>
  <si>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</si>
  <si>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</si>
  <si>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</si>
  <si>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</si>
  <si>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</si>
  <si>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</si>
  <si>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</si>
  <si>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</si>
  <si>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</si>
  <si>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</si>
  <si>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</si>
  <si>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</si>
  <si>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</si>
  <si>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</si>
  <si>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</si>
  <si>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</si>
  <si>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</si>
  <si>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</si>
  <si>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</si>
  <si>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</si>
  <si>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</si>
  <si>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</si>
  <si>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</si>
  <si>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</si>
  <si>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</si>
  <si>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</si>
  <si>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</si>
  <si>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</si>
  <si>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</si>
  <si>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</si>
  <si>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</si>
  <si>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</si>
  <si>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</si>
  <si>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</si>
  <si>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</si>
  <si>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</si>
  <si>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</si>
  <si>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</si>
  <si>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</si>
  <si>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</si>
  <si>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</si>
  <si>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</si>
  <si>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</si>
  <si>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</si>
  <si>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</si>
  <si>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</si>
  <si>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</si>
  <si>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</si>
  <si>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</si>
  <si>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</si>
  <si>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</si>
  <si>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</si>
  <si>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</si>
  <si>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</si>
  <si>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</si>
  <si>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</si>
  <si>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</si>
  <si>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</si>
  <si>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</si>
  <si>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</si>
  <si>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</si>
  <si>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</si>
  <si>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</si>
  <si>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</si>
  <si>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</si>
  <si>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</si>
  <si>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</si>
  <si>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</si>
  <si>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</si>
  <si>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</si>
  <si>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</si>
  <si>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</si>
  <si>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</si>
  <si>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</si>
  <si>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</si>
  <si>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</si>
  <si>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</si>
  <si>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</si>
  <si>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</si>
  <si>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</si>
  <si>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</si>
  <si>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</si>
  <si>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</si>
  <si>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</si>
  <si>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</si>
  <si>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</si>
  <si>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</si>
  <si>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</si>
  <si>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</si>
  <si>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</si>
  <si>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</si>
  <si>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</si>
  <si>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</si>
  <si>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</si>
  <si>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</si>
  <si>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</si>
  <si>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</si>
  <si>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</si>
  <si>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</si>
  <si>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</si>
  <si>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</si>
  <si>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</si>
  <si>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</si>
  <si>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</si>
  <si>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</si>
  <si>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</si>
  <si>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</si>
  <si>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</si>
  <si>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</si>
  <si>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</si>
  <si>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</si>
  <si>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</si>
  <si>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</si>
  <si>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</si>
  <si>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</si>
  <si>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</si>
  <si>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</si>
  <si>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</si>
  <si>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</si>
  <si>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</si>
  <si>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</si>
  <si>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</si>
  <si>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</si>
  <si>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</si>
  <si>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</si>
  <si>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</si>
  <si>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</si>
  <si>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</si>
  <si>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</si>
  <si>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</si>
  <si>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</si>
  <si>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</si>
  <si>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</si>
  <si>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</si>
  <si>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</si>
  <si>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</si>
  <si>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</si>
  <si>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</si>
  <si>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</si>
  <si>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</si>
  <si>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</si>
  <si>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</si>
  <si>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</si>
  <si>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</si>
  <si>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</si>
  <si>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</si>
  <si>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</si>
  <si>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</si>
  <si>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</si>
  <si>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</si>
  <si>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</si>
  <si>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</si>
  <si>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</si>
  <si>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</si>
  <si>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</si>
  <si>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</si>
  <si>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</si>
  <si>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</si>
  <si>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</si>
  <si>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</si>
  <si>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</si>
  <si>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</si>
  <si>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</si>
  <si>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</si>
  <si>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</si>
  <si>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</si>
  <si>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</si>
  <si>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</si>
  <si>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</si>
  <si>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</si>
  <si>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</si>
  <si>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</si>
  <si>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</si>
  <si>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</si>
  <si>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</si>
  <si>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</si>
  <si>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</si>
  <si>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</si>
  <si>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</si>
  <si>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</si>
  <si>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</si>
  <si>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</si>
  <si>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</si>
  <si>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</si>
  <si>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</si>
  <si>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</si>
  <si>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</si>
  <si>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</si>
  <si>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</si>
  <si>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</si>
  <si>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</si>
  <si>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</si>
  <si>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</si>
  <si>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</si>
  <si>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</si>
  <si>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</si>
  <si>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</si>
  <si>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</si>
  <si>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</si>
  <si>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</si>
  <si>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</si>
  <si>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</si>
  <si>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</si>
  <si>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</si>
  <si>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</si>
  <si>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</si>
  <si>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</si>
  <si>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</si>
  <si>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</si>
  <si>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</si>
  <si>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</si>
  <si>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</si>
  <si>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</si>
  <si>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</si>
  <si>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</si>
  <si>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</si>
  <si>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</si>
  <si>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</si>
  <si>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</si>
  <si>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</si>
  <si>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</si>
  <si>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</si>
  <si>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</si>
  <si>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</si>
  <si>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</si>
  <si>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</si>
  <si>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</si>
  <si>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</si>
  <si>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</si>
  <si>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</si>
  <si>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</si>
  <si>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</si>
  <si>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</si>
  <si>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</si>
  <si>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</si>
  <si>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</si>
  <si>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</si>
  <si>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</si>
  <si>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</si>
  <si>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</si>
  <si>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</si>
  <si>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</si>
  <si>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</si>
  <si>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</si>
  <si>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</si>
  <si>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</si>
  <si>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</si>
  <si>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</si>
  <si>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</si>
  <si>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</si>
  <si>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</si>
  <si>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</si>
  <si>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</si>
  <si>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</si>
  <si>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</si>
  <si>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</si>
  <si>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</si>
  <si>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</si>
  <si>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</si>
  <si>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</si>
  <si>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</si>
  <si>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</si>
  <si>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</si>
  <si>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</si>
  <si>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</si>
  <si>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</si>
  <si>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</si>
  <si>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</si>
  <si>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</si>
  <si>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</si>
  <si>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</si>
  <si>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</si>
  <si>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</si>
  <si>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</si>
  <si>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</si>
  <si>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</si>
  <si>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</si>
  <si>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</si>
  <si>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</si>
  <si>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</si>
  <si>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</si>
  <si>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</si>
  <si>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</si>
  <si>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</si>
  <si>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</si>
  <si>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</si>
  <si>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</si>
  <si>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</si>
  <si>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</si>
  <si>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</si>
  <si>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</si>
  <si>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</si>
  <si>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</si>
  <si>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</si>
  <si>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</si>
  <si>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</si>
  <si>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</si>
  <si>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</si>
  <si>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</si>
  <si>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</si>
  <si>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</si>
  <si>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</si>
  <si>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</si>
  <si>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</si>
  <si>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</si>
  <si>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</si>
  <si>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</si>
  <si>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</si>
  <si>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</si>
  <si>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</si>
  <si>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</si>
  <si>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</si>
  <si>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</si>
  <si>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</si>
  <si>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</si>
  <si>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</si>
  <si>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</si>
  <si>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</si>
  <si>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</si>
  <si>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</si>
  <si>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</si>
  <si>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</si>
  <si>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</si>
  <si>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</si>
  <si>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</si>
  <si>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</si>
  <si>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</si>
  <si>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</si>
  <si>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</si>
  <si>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</si>
  <si>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</si>
  <si>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</si>
  <si>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</si>
  <si>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</si>
  <si>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</si>
  <si>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</si>
  <si>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</si>
  <si>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</si>
  <si>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</si>
  <si>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</si>
  <si>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</si>
  <si>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</si>
  <si>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</si>
  <si>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</si>
  <si>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</si>
  <si>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</si>
  <si>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</si>
  <si>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</si>
  <si>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</si>
  <si>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</si>
  <si>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</si>
  <si>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</si>
  <si>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</si>
  <si>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</si>
  <si>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</si>
  <si>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</si>
  <si>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</si>
  <si>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</si>
  <si>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</si>
  <si>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</si>
  <si>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</si>
  <si>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</si>
  <si>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</si>
  <si>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</si>
  <si>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</si>
  <si>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</si>
  <si>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</si>
  <si>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</si>
  <si>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</si>
  <si>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</si>
  <si>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</si>
  <si>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</si>
  <si>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</si>
  <si>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</si>
  <si>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</si>
  <si>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</si>
  <si>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</si>
  <si>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</si>
  <si>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</si>
  <si>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</si>
  <si>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</si>
  <si>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</si>
  <si>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</si>
  <si>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</si>
  <si>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</si>
  <si>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</si>
  <si>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</si>
  <si>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</si>
  <si>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</si>
  <si>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</si>
  <si>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</si>
  <si>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</si>
  <si>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</si>
  <si>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</si>
  <si>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</si>
  <si>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</si>
  <si>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</si>
  <si>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</si>
  <si>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</si>
  <si>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</si>
  <si>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</si>
  <si>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</si>
  <si>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</si>
  <si>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</si>
  <si>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</si>
  <si>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</si>
  <si>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</si>
  <si>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</si>
  <si>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</si>
  <si>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</si>
  <si>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</si>
  <si>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</si>
  <si>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</si>
  <si>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</si>
  <si>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</si>
  <si>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</si>
  <si>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</si>
  <si>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</si>
  <si>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</si>
  <si>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</si>
  <si>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</si>
  <si>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</si>
  <si>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</si>
  <si>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</si>
  <si>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</si>
  <si>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</si>
  <si>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</si>
  <si>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</si>
  <si>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</si>
  <si>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</si>
  <si>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</si>
  <si>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</si>
  <si>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</si>
  <si>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</si>
  <si>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</si>
  <si>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</si>
  <si>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</si>
  <si>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</si>
  <si>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</si>
  <si>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</si>
  <si>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</si>
  <si>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</si>
  <si>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</si>
  <si>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</si>
  <si>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</si>
  <si>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</si>
  <si>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</si>
  <si>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</si>
  <si>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</si>
  <si>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</si>
  <si>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</si>
  <si>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</si>
  <si>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</si>
  <si>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</si>
  <si>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</si>
  <si>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</si>
  <si>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</si>
  <si>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</si>
  <si>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</si>
  <si>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</si>
  <si>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</si>
  <si>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</si>
  <si>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</si>
  <si>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</si>
  <si>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</si>
  <si>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</si>
  <si>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</si>
  <si>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</si>
  <si>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</si>
  <si>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</si>
  <si>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</si>
  <si>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</si>
  <si>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</si>
  <si>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</si>
  <si>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</si>
  <si>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</si>
  <si>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</si>
  <si>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</si>
  <si>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</si>
  <si>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</si>
  <si>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</si>
  <si>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</si>
  <si>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</si>
  <si>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</si>
  <si>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</si>
  <si>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</si>
  <si>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</si>
  <si>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</si>
  <si>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</si>
  <si>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</si>
  <si>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</si>
  <si>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</si>
  <si>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</si>
  <si>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</si>
  <si>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</si>
  <si>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</si>
  <si>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</si>
  <si>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</si>
  <si>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</si>
  <si>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</si>
  <si>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</si>
  <si>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</si>
  <si>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</si>
  <si>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</si>
  <si>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</si>
  <si>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</si>
  <si>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</si>
  <si>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</si>
  <si>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</si>
  <si>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</si>
  <si>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</si>
  <si>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</si>
  <si>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</si>
  <si>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</si>
  <si>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</si>
  <si>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</si>
  <si>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</si>
  <si>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</si>
  <si>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</si>
  <si>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</si>
  <si>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</si>
  <si>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</si>
  <si>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</si>
  <si>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</si>
  <si>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</si>
  <si>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</si>
  <si>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</si>
  <si>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</si>
  <si>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</si>
  <si>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</si>
  <si>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</si>
  <si>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</si>
  <si>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</si>
  <si>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</si>
  <si>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</si>
  <si>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</si>
  <si>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</si>
  <si>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</si>
  <si>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</si>
  <si>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</si>
  <si>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</si>
  <si>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</si>
  <si>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</si>
  <si>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</si>
  <si>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</si>
  <si>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</si>
  <si>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</si>
  <si>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</si>
  <si>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</si>
  <si>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</si>
  <si>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</si>
  <si>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</si>
  <si>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</si>
  <si>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</si>
  <si>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</si>
  <si>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</si>
  <si>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</si>
  <si>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</si>
  <si>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</si>
  <si>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</si>
  <si>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</si>
  <si>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</si>
  <si>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</si>
  <si>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</si>
  <si>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</si>
  <si>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</si>
  <si>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</si>
  <si>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</si>
  <si>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</si>
  <si>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</si>
  <si>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</si>
  <si>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</si>
  <si>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</si>
  <si>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</si>
  <si>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</si>
  <si>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</si>
  <si>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</si>
  <si>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</si>
  <si>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</si>
  <si>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</si>
  <si>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</si>
  <si>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</si>
  <si>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</si>
  <si>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</si>
  <si>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</si>
  <si>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</si>
  <si>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</si>
  <si>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</si>
  <si>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</si>
  <si>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</si>
  <si>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</si>
  <si>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</si>
  <si>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</si>
  <si>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</si>
  <si>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</si>
  <si>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</si>
  <si>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</si>
  <si>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</si>
  <si>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</si>
  <si>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</si>
  <si>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</si>
  <si>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</si>
  <si>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</si>
  <si>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</si>
  <si>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</si>
  <si>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</si>
  <si>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</si>
  <si>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</si>
  <si>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</si>
  <si>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</si>
  <si>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</si>
  <si>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</si>
  <si>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</si>
  <si>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</si>
  <si>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</si>
  <si>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</si>
  <si>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</si>
  <si>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</si>
  <si>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</si>
  <si>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</si>
  <si>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</si>
  <si>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</si>
  <si>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</si>
  <si>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</si>
  <si>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</si>
  <si>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</si>
  <si>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</si>
  <si>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</si>
  <si>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</si>
  <si>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</si>
  <si>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</si>
  <si>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</si>
  <si>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</si>
  <si>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</si>
  <si>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</si>
  <si>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</si>
  <si>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</si>
  <si>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</si>
  <si>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</si>
  <si>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</si>
  <si>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</si>
  <si>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</si>
  <si>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</si>
  <si>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</si>
  <si>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</si>
  <si>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</si>
  <si>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</si>
  <si>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</si>
  <si>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</si>
  <si>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</si>
  <si>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</si>
  <si>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</si>
  <si>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</si>
  <si>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</si>
  <si>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</si>
  <si>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</si>
  <si>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</si>
  <si>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</si>
  <si>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</si>
  <si>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</si>
  <si>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</si>
  <si>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</si>
  <si>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</si>
  <si>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</si>
  <si>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</si>
  <si>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</si>
  <si>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</si>
  <si>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</si>
  <si>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</si>
  <si>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</si>
  <si>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</si>
  <si>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</si>
  <si>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</si>
  <si>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</si>
  <si>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</si>
  <si>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</si>
  <si>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</si>
  <si>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</si>
  <si>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</si>
  <si>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</si>
  <si>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</si>
  <si>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</si>
  <si>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</si>
  <si>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</si>
  <si>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</si>
  <si>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</si>
  <si>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</si>
  <si>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</si>
  <si>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</si>
  <si>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</si>
  <si>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</si>
  <si>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</si>
  <si>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</si>
  <si>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</si>
  <si>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</si>
  <si>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</si>
  <si>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</si>
  <si>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</si>
  <si>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</si>
  <si>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</si>
  <si>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</si>
  <si>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</si>
  <si>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</si>
  <si>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</si>
  <si>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</si>
  <si>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</si>
  <si>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</si>
  <si>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</si>
  <si>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</si>
  <si>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</si>
  <si>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</si>
  <si>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</si>
  <si>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</si>
  <si>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</si>
  <si>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</si>
  <si>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</si>
  <si>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</si>
  <si>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</si>
  <si>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</si>
  <si>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</si>
  <si>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</si>
  <si>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</si>
  <si>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</si>
  <si>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</si>
  <si>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</si>
  <si>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</si>
  <si>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</si>
  <si>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</si>
  <si>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</si>
  <si>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</si>
  <si>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</si>
  <si>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</si>
  <si>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</si>
  <si>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</si>
  <si>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</si>
  <si>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</si>
  <si>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</si>
  <si>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</si>
  <si>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</si>
  <si>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</si>
  <si>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</si>
  <si>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</si>
  <si>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</si>
  <si>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</si>
  <si>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</si>
  <si>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</si>
  <si>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</si>
  <si>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</si>
  <si>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</si>
  <si>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</si>
  <si>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</si>
  <si>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</si>
  <si>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</si>
  <si>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</si>
  <si>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</si>
  <si>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</si>
  <si>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</si>
  <si>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</si>
  <si>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</si>
  <si>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</si>
  <si>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</si>
  <si>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</si>
  <si>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</si>
  <si>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</si>
  <si>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</si>
  <si>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</si>
  <si>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</si>
  <si>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</si>
  <si>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</si>
  <si>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</si>
  <si>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</si>
  <si>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</si>
  <si>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</si>
  <si>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</si>
  <si>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</si>
  <si>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</si>
  <si>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</si>
  <si>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</si>
  <si>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</si>
  <si>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</si>
  <si>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</si>
  <si>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</si>
  <si>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</si>
  <si>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</si>
  <si>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</si>
  <si>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</si>
  <si>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</si>
  <si>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</si>
  <si>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</si>
  <si>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</si>
  <si>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</si>
  <si>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</si>
  <si>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</si>
  <si>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</si>
  <si>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</si>
  <si>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</si>
  <si>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</si>
  <si>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</si>
  <si>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</si>
  <si>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</si>
  <si>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</si>
  <si>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</si>
  <si>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</si>
  <si>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</si>
  <si>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</si>
  <si>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</si>
  <si>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</si>
  <si>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</si>
  <si>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</si>
  <si>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</si>
  <si>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</si>
  <si>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</si>
  <si>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</si>
  <si>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</si>
  <si>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</si>
  <si>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</si>
  <si>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</si>
  <si>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</si>
  <si>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</si>
  <si>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</si>
  <si>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</si>
  <si>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</si>
  <si>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</si>
  <si>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</si>
  <si>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</si>
  <si>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</si>
  <si>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</si>
  <si>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</si>
  <si>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</si>
  <si>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</si>
  <si>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</si>
  <si>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</si>
  <si>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</si>
  <si>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</si>
  <si>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</si>
  <si>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</si>
  <si>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</si>
  <si>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</si>
  <si>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</si>
  <si>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</si>
  <si>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</si>
  <si>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</si>
  <si>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</si>
  <si>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</si>
  <si>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</si>
  <si>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</si>
  <si>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</si>
  <si>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</si>
  <si>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</si>
  <si>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</si>
  <si>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</si>
  <si>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</si>
  <si>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</si>
  <si>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</si>
  <si>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</si>
  <si>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</si>
  <si>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</si>
  <si>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</si>
  <si>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</si>
  <si>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</si>
  <si>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</si>
  <si>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</si>
  <si>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</si>
  <si>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</si>
  <si>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</si>
  <si>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</si>
  <si>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</si>
  <si>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</si>
  <si>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</si>
  <si>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</si>
  <si>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</si>
  <si>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</si>
  <si>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</si>
  <si>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</si>
  <si>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</si>
  <si>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</si>
  <si>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</si>
  <si>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</si>
  <si>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</si>
  <si>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</si>
  <si>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</si>
  <si>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</si>
  <si>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</si>
  <si>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</si>
  <si>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</si>
  <si>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</si>
  <si>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</si>
  <si>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</si>
  <si>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</si>
  <si>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</si>
  <si>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</si>
  <si>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</si>
  <si>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</si>
  <si>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</si>
  <si>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</si>
  <si>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</si>
  <si>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</si>
  <si>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</si>
  <si>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</si>
  <si>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</si>
  <si>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</si>
  <si>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</si>
  <si>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</si>
  <si>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</si>
  <si>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</si>
  <si>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</si>
  <si>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</si>
  <si>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</si>
  <si>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</si>
  <si>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</si>
  <si>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</si>
  <si>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</si>
  <si>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</si>
  <si>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</si>
  <si>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</si>
  <si>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</si>
  <si>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</si>
  <si>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</si>
  <si>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</si>
  <si>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</si>
  <si>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</si>
  <si>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</si>
  <si>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</si>
  <si>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</si>
  <si>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</si>
  <si>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</si>
  <si>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</si>
  <si>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</si>
  <si>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</si>
  <si>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</si>
  <si>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</si>
  <si>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</si>
  <si>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</si>
  <si>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</si>
  <si>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</si>
  <si>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</si>
  <si>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</si>
  <si>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</si>
  <si>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</si>
  <si>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</si>
  <si>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</si>
  <si>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</si>
  <si>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</si>
  <si>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</si>
  <si>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</si>
  <si>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</si>
  <si>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</si>
  <si>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</si>
  <si>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</si>
  <si>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</si>
  <si>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</si>
  <si>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</si>
  <si>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</si>
  <si>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</si>
  <si>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</si>
  <si>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</si>
  <si>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</si>
  <si>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</si>
  <si>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</si>
  <si>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</si>
  <si>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</si>
  <si>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</si>
  <si>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</si>
  <si>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</si>
  <si>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</si>
  <si>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</si>
  <si>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</si>
  <si>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</si>
  <si>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</si>
  <si>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</si>
  <si>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</si>
  <si>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</si>
  <si>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</si>
  <si>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</si>
  <si>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</si>
  <si>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</si>
  <si>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</si>
  <si>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</si>
  <si>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</si>
  <si>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</si>
  <si>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</si>
  <si>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</si>
  <si>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</si>
  <si>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</si>
  <si>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</si>
  <si>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</si>
  <si>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</si>
  <si>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</si>
  <si>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</si>
  <si>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</si>
  <si>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</si>
  <si>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</si>
  <si>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</si>
  <si>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</si>
  <si>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</si>
  <si>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</si>
  <si>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</si>
  <si>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</si>
  <si>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</si>
  <si>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</si>
  <si>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</si>
  <si>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</si>
  <si>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</si>
  <si>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</si>
  <si>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</si>
  <si>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</si>
  <si>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</si>
  <si>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</si>
  <si>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</si>
  <si>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</si>
  <si>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</si>
  <si>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</si>
  <si>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</si>
  <si>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</si>
  <si>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</si>
  <si>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</si>
  <si>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</si>
  <si>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</si>
  <si>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</si>
  <si>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</si>
  <si>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</si>
  <si>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</si>
  <si>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</si>
  <si>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</si>
  <si>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</si>
  <si>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</si>
  <si>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</si>
  <si>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</si>
  <si>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</si>
  <si>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</si>
  <si>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</si>
  <si>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</si>
  <si>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</si>
  <si>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</si>
  <si>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</si>
  <si>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</si>
  <si>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</si>
  <si>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</si>
  <si>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</si>
  <si>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</si>
  <si>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</si>
  <si>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</si>
  <si>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</si>
  <si>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</si>
  <si>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</si>
  <si>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</si>
  <si>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</si>
  <si>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</si>
  <si>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</si>
  <si>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</si>
  <si>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</si>
  <si>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</si>
  <si>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</si>
  <si>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</si>
  <si>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</si>
  <si>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</si>
  <si>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</si>
  <si>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</si>
  <si>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</si>
  <si>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</si>
  <si>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</si>
  <si>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</si>
  <si>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</si>
  <si>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</si>
  <si>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</si>
  <si>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</si>
  <si>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</si>
  <si>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</si>
  <si>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</si>
  <si>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</si>
  <si>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</si>
  <si>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</si>
  <si>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</si>
  <si>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</si>
  <si>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</si>
  <si>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</si>
  <si>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</si>
  <si>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</si>
  <si>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</si>
  <si>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</si>
  <si>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</si>
  <si>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</si>
  <si>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</si>
  <si>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</si>
  <si>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</si>
  <si>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</si>
  <si>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</si>
  <si>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</si>
  <si>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</si>
  <si>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</si>
  <si>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</si>
  <si>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</si>
  <si>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</si>
  <si>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</si>
  <si>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</si>
  <si>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</si>
  <si>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</si>
  <si>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</si>
  <si>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</si>
  <si>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</si>
  <si>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</si>
  <si>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</si>
  <si>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</si>
  <si>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</si>
  <si>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</si>
  <si>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</si>
  <si>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</si>
  <si>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</si>
  <si>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</si>
  <si>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</si>
  <si>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</si>
  <si>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</si>
  <si>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</si>
  <si>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</si>
  <si>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</si>
  <si>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</si>
  <si>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</si>
  <si>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</si>
  <si>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</si>
  <si>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</si>
  <si>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</si>
  <si>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</si>
  <si>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</si>
  <si>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</si>
  <si>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</si>
  <si>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</si>
  <si>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</si>
  <si>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</si>
  <si>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</si>
  <si>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</si>
  <si>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</si>
  <si>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</si>
  <si>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</si>
  <si>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</si>
  <si>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</si>
  <si>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</si>
  <si>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</si>
  <si>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</si>
  <si>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</si>
  <si>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</si>
  <si>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</si>
  <si>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</si>
  <si>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</si>
  <si>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</si>
  <si>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</si>
  <si>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</si>
  <si>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</si>
  <si>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</si>
  <si>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</si>
  <si>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</si>
  <si>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</si>
  <si>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</si>
  <si>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</si>
  <si>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</si>
  <si>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</si>
  <si>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</si>
  <si>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</si>
  <si>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</si>
  <si>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</si>
  <si>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</si>
  <si>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</si>
  <si>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</si>
  <si>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</si>
  <si>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</si>
  <si>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</si>
  <si>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</si>
  <si>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</si>
  <si>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</si>
  <si>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</si>
  <si>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</si>
  <si>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</si>
  <si>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</si>
  <si>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</si>
  <si>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</si>
  <si>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</si>
  <si>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</si>
  <si>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</si>
  <si>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</si>
  <si>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</si>
  <si>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</si>
  <si>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</si>
  <si>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</si>
  <si>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</si>
  <si>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</si>
  <si>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</si>
  <si>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</si>
  <si>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</si>
  <si>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</si>
  <si>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</si>
  <si>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</si>
  <si>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</si>
  <si>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</si>
  <si>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</si>
  <si>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</si>
  <si>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</si>
  <si>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</si>
  <si>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</si>
  <si>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</si>
  <si>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</si>
  <si>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</si>
  <si>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</si>
  <si>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</si>
  <si>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</si>
  <si>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</si>
  <si>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</si>
  <si>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</si>
  <si>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</si>
  <si>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</si>
  <si>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</si>
  <si>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</si>
  <si>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</si>
  <si>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</si>
  <si>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</si>
  <si>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</si>
  <si>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</si>
  <si>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</si>
  <si>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</si>
  <si>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</si>
  <si>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</si>
  <si>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</si>
  <si>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</si>
  <si>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</si>
  <si>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</si>
  <si>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</si>
  <si>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</si>
  <si>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</si>
  <si>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</si>
  <si>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</si>
  <si>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</si>
  <si>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</si>
  <si>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</si>
  <si>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</si>
  <si>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</si>
  <si>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</si>
  <si>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</si>
  <si>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</si>
  <si>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</si>
  <si>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</si>
  <si>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</si>
  <si>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</si>
  <si>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</si>
  <si>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</si>
  <si>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</si>
  <si>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</si>
  <si>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</si>
  <si>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</si>
  <si>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</si>
  <si>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</si>
  <si>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</si>
  <si>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</si>
  <si>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</si>
  <si>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</si>
  <si>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</si>
  <si>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</si>
  <si>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</si>
  <si>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</si>
  <si>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</si>
  <si>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</si>
  <si>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</si>
  <si>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</si>
  <si>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</si>
  <si>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</si>
  <si>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</si>
  <si>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</si>
  <si>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</si>
  <si>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</si>
  <si>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</si>
  <si>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</si>
  <si>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</si>
  <si>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</si>
  <si>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</si>
  <si>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</si>
  <si>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</si>
  <si>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</si>
  <si>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</si>
  <si>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</si>
  <si>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</si>
  <si>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</si>
  <si>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</si>
  <si>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</si>
  <si>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</si>
  <si>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</si>
  <si>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</si>
  <si>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</si>
  <si>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</si>
  <si>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</si>
  <si>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</si>
  <si>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</si>
  <si>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</si>
  <si>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</si>
  <si>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</si>
  <si>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</si>
  <si>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</si>
  <si>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</si>
  <si>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</si>
  <si>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</si>
  <si>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</si>
  <si>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</si>
  <si>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</si>
  <si>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</si>
  <si>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</si>
  <si>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</si>
  <si>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</si>
  <si>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</si>
  <si>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</si>
  <si>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</si>
  <si>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</si>
  <si>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</si>
  <si>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</si>
  <si>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</si>
  <si>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</si>
  <si>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</si>
  <si>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</si>
  <si>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</si>
  <si>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</si>
  <si>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</si>
  <si>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</si>
  <si>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</si>
  <si>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</si>
  <si>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</si>
  <si>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</si>
  <si>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</si>
  <si>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</si>
  <si>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</si>
  <si>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</si>
  <si>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</si>
  <si>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</si>
  <si>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</si>
  <si>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</si>
  <si>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</si>
  <si>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</si>
  <si>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</si>
  <si>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</si>
  <si>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</si>
  <si>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</si>
  <si>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</si>
  <si>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</si>
  <si>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</si>
  <si>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</si>
  <si>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</si>
  <si>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</si>
  <si>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</si>
  <si>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</si>
  <si>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</si>
  <si>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</si>
  <si>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</si>
  <si>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</si>
  <si>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</si>
  <si>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</si>
  <si>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</si>
  <si>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</si>
  <si>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</si>
  <si>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</si>
  <si>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</si>
  <si>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</si>
  <si>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</si>
  <si>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</si>
  <si>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</si>
  <si>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</si>
  <si>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</si>
  <si>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</si>
  <si>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</si>
  <si>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</si>
  <si>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</si>
  <si>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</si>
  <si>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</si>
  <si>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</si>
  <si>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</si>
  <si>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</si>
  <si>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</si>
  <si>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</si>
  <si>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</si>
  <si>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</si>
  <si>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</si>
  <si>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</si>
  <si>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</si>
  <si>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</si>
  <si>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</si>
  <si>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</si>
  <si>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</si>
  <si>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</si>
  <si>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</si>
  <si>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</si>
  <si>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</si>
  <si>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</si>
  <si>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</si>
  <si>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</si>
  <si>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</si>
  <si>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</si>
  <si>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</si>
  <si>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</si>
  <si>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</si>
  <si>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</si>
  <si>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</si>
  <si>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</si>
  <si>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</si>
  <si>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</si>
  <si>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</si>
  <si>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</si>
  <si>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</si>
  <si>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</si>
  <si>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</si>
  <si>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</si>
  <si>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</si>
  <si>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</si>
  <si>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</si>
  <si>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</si>
  <si>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</si>
  <si>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</si>
  <si>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</si>
  <si>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</si>
  <si>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</si>
  <si>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</si>
  <si>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</si>
  <si>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</si>
  <si>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</si>
  <si>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</si>
  <si>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</si>
  <si>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</si>
  <si>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</si>
  <si>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</si>
  <si>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</si>
  <si>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</si>
  <si>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</si>
  <si>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</si>
  <si>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</si>
  <si>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</si>
  <si>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</si>
  <si>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</si>
  <si>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</si>
  <si>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</si>
  <si>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</si>
  <si>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</si>
  <si>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</si>
  <si>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</si>
  <si>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</si>
  <si>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</si>
  <si>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</si>
  <si>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</si>
  <si>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</si>
  <si>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</si>
  <si>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</si>
  <si>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</si>
  <si>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</si>
  <si>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</si>
  <si>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</si>
  <si>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</si>
  <si>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</si>
  <si>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</si>
  <si>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</si>
  <si>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</si>
  <si>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</si>
  <si>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</si>
  <si>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</si>
  <si>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</si>
  <si>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</si>
  <si>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</si>
  <si>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</si>
  <si>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</si>
  <si>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</si>
  <si>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</si>
  <si>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</si>
  <si>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</si>
  <si>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</si>
  <si>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</si>
  <si>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</si>
  <si>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</si>
  <si>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</si>
  <si>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</si>
  <si>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</si>
  <si>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</si>
  <si>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</si>
  <si>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</si>
  <si>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</si>
  <si>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</si>
  <si>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</si>
  <si>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</si>
  <si>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</si>
  <si>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</si>
  <si>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</si>
  <si>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</si>
  <si>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</si>
  <si>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</si>
  <si>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</si>
  <si>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</si>
  <si>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</si>
  <si>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</si>
  <si>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</si>
  <si>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</si>
  <si>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</si>
  <si>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</si>
  <si>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</si>
  <si>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</si>
  <si>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</si>
  <si>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</si>
  <si>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</si>
  <si>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</si>
  <si>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</si>
  <si>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</si>
  <si>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</si>
  <si>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</si>
  <si>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</si>
  <si>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</si>
  <si>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</si>
  <si>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</si>
  <si>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</si>
  <si>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</si>
  <si>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</si>
  <si>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</si>
  <si>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</si>
  <si>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</si>
  <si>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</si>
  <si>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</si>
  <si>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</si>
  <si>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</si>
  <si>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</si>
  <si>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</si>
  <si>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</si>
  <si>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</si>
  <si>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</si>
  <si>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</si>
  <si>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</si>
  <si>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</si>
  <si>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</si>
  <si>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</si>
  <si>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</si>
  <si>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</si>
  <si>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</si>
  <si>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</si>
  <si>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</si>
  <si>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</si>
  <si>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</si>
  <si>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</si>
  <si>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</si>
  <si>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</si>
  <si>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</si>
  <si>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</si>
  <si>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</si>
  <si>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</si>
  <si>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</si>
  <si>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</si>
  <si>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</si>
  <si>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</si>
  <si>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</si>
  <si>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</si>
  <si>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</si>
  <si>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</si>
  <si>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</si>
  <si>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</si>
  <si>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</si>
  <si>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</si>
  <si>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</si>
  <si>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</si>
  <si>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</si>
  <si>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</si>
  <si>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</si>
  <si>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</si>
  <si>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</si>
  <si>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</si>
  <si>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</si>
  <si>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</si>
  <si>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</si>
  <si>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</si>
  <si>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</si>
  <si>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</si>
  <si>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</si>
  <si>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</si>
  <si>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</si>
  <si>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</si>
  <si>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</si>
  <si>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</si>
  <si>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</si>
  <si>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</si>
  <si>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</si>
  <si>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</si>
  <si>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</si>
  <si>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</si>
  <si>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</si>
  <si>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</si>
  <si>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</si>
  <si>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</si>
  <si>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</si>
  <si>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</si>
  <si>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</si>
  <si>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</si>
  <si>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</si>
  <si>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</si>
  <si>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</si>
  <si>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</si>
  <si>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</si>
  <si>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</si>
  <si>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</si>
  <si>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</si>
  <si>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</si>
  <si>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</si>
  <si>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</si>
  <si>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</si>
  <si>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</si>
  <si>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</si>
  <si>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</si>
  <si>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</si>
  <si>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</si>
  <si>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</si>
  <si>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</si>
  <si>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</si>
  <si>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</si>
  <si>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</si>
  <si>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</si>
  <si>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</si>
  <si>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</si>
  <si>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</si>
  <si>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</si>
  <si>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</si>
  <si>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</si>
  <si>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</si>
  <si>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</si>
  <si>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</si>
  <si>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</si>
  <si>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</si>
  <si>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</si>
  <si>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</si>
  <si>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</si>
  <si>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</si>
  <si>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</si>
  <si>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</si>
  <si>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</si>
  <si>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</si>
  <si>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</si>
  <si>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</si>
  <si>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</si>
  <si>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</si>
  <si>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</si>
  <si>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</si>
  <si>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</si>
  <si>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</si>
  <si>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</si>
  <si>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</si>
  <si>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</si>
  <si>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</si>
  <si>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</si>
  <si>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</si>
  <si>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</si>
  <si>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</si>
  <si>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</si>
  <si>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</si>
  <si>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</si>
  <si>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</si>
  <si>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</si>
  <si>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</si>
  <si>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</si>
  <si>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</si>
  <si>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</si>
  <si>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</si>
  <si>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</si>
  <si>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</si>
  <si>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</si>
  <si>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</si>
  <si>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</si>
  <si>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</si>
  <si>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</si>
  <si>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</si>
  <si>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</si>
  <si>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</si>
  <si>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</si>
  <si>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</si>
  <si>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</si>
  <si>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</si>
  <si>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</si>
  <si>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</si>
  <si>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</si>
  <si>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</si>
  <si>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</si>
  <si>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</si>
  <si>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</si>
  <si>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</si>
  <si>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</si>
  <si>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</si>
  <si>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</si>
  <si>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</si>
  <si>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</si>
  <si>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</si>
  <si>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</si>
  <si>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</si>
  <si>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</si>
  <si>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</si>
  <si>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</si>
  <si>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</si>
  <si>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</si>
  <si>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</si>
  <si>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</si>
  <si>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</si>
  <si>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</si>
  <si>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</si>
  <si>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</si>
  <si>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</si>
  <si>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</si>
  <si>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</si>
  <si>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</si>
  <si>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</si>
  <si>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</si>
  <si>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</si>
  <si>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</si>
  <si>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</si>
  <si>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</si>
  <si>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</si>
  <si>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</si>
  <si>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</si>
  <si>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</si>
  <si>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</si>
  <si>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</si>
  <si>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</si>
  <si>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</si>
  <si>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</si>
  <si>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</si>
  <si>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</si>
  <si>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</si>
  <si>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</si>
  <si>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</si>
  <si>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</si>
  <si>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</si>
  <si>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</si>
  <si>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</si>
  <si>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</si>
  <si>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</si>
  <si>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</si>
  <si>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</si>
  <si>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</si>
  <si>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</si>
  <si>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</si>
  <si>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</si>
  <si>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</si>
  <si>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</si>
  <si>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</si>
  <si>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</si>
  <si>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</si>
  <si>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</si>
  <si>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</si>
  <si>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</si>
  <si>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</si>
  <si>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</si>
  <si>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</si>
  <si>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</si>
  <si>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</si>
  <si>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</si>
  <si>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</si>
  <si>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</si>
  <si>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</si>
  <si>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</si>
  <si>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</si>
  <si>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</si>
  <si>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</si>
  <si>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</si>
  <si>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</si>
  <si>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</si>
  <si>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</si>
  <si>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</si>
  <si>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</si>
  <si>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</si>
  <si>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</si>
  <si>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</si>
  <si>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</si>
  <si>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</si>
  <si>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</si>
  <si>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</si>
  <si>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</si>
  <si>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</si>
  <si>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</si>
  <si>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</si>
  <si>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</si>
  <si>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</si>
  <si>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</si>
  <si>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</si>
  <si>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</si>
  <si>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</si>
  <si>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</si>
  <si>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</si>
  <si>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</si>
  <si>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</si>
  <si>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</si>
  <si>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</si>
  <si>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</si>
  <si>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</si>
  <si>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</si>
  <si>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</si>
  <si>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</si>
  <si>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</si>
  <si>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</si>
  <si>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</si>
  <si>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</si>
  <si>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</si>
  <si>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</si>
  <si>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</si>
  <si>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</si>
  <si>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</si>
  <si>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</si>
  <si>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</si>
  <si>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</si>
  <si>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</si>
  <si>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</si>
  <si>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</si>
  <si>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</si>
  <si>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</si>
  <si>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</si>
  <si>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</si>
  <si>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</si>
  <si>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</si>
  <si>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</si>
  <si>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</si>
  <si>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</si>
  <si>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</si>
  <si>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</si>
  <si>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</si>
  <si>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</si>
  <si>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</si>
  <si>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</si>
  <si>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</si>
  <si>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</si>
  <si>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</si>
  <si>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</si>
  <si>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</si>
  <si>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</si>
  <si>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</si>
  <si>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</si>
  <si>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</si>
  <si>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</si>
  <si>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</si>
  <si>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</si>
  <si>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</si>
  <si>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</si>
  <si>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</si>
  <si>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</si>
  <si>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</si>
  <si>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</si>
  <si>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</si>
  <si>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</si>
  <si>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</si>
  <si>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</si>
  <si>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</si>
  <si>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</si>
  <si>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</si>
  <si>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</si>
  <si>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</si>
  <si>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</si>
  <si>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</si>
  <si>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</si>
  <si>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</si>
  <si>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</si>
  <si>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</si>
  <si>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</si>
  <si>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</si>
  <si>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</si>
  <si>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</si>
  <si>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</si>
  <si>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</si>
  <si>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</si>
  <si>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</si>
  <si>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</si>
  <si>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</si>
  <si>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</si>
  <si>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</si>
  <si>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</si>
  <si>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</si>
  <si>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</si>
  <si>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</si>
  <si>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</si>
  <si>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</si>
  <si>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</si>
  <si>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</si>
  <si>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</si>
  <si>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</si>
  <si>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</si>
  <si>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</si>
  <si>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</si>
  <si>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</si>
  <si>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</si>
  <si>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</si>
  <si>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</si>
  <si>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</si>
  <si>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</si>
  <si>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</si>
  <si>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</si>
  <si>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</si>
  <si>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</si>
  <si>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</si>
  <si>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</si>
  <si>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</si>
  <si>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</si>
  <si>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</si>
  <si>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</si>
  <si>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</si>
  <si>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</si>
  <si>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</si>
  <si>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</si>
  <si>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</si>
  <si>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</si>
  <si>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</si>
  <si>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</si>
  <si>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</si>
  <si>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</si>
  <si>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</si>
  <si>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</si>
  <si>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</si>
  <si>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</si>
  <si>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</si>
  <si>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</si>
  <si>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</si>
  <si>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</si>
  <si>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</si>
  <si>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</si>
  <si>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</si>
  <si>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</si>
  <si>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</si>
  <si>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</si>
  <si>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</si>
  <si>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</si>
  <si>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</si>
  <si>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</si>
  <si>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</si>
  <si>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</si>
  <si>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</si>
  <si>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</si>
  <si>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</si>
  <si>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</si>
  <si>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</si>
  <si>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</si>
  <si>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</si>
  <si>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</si>
  <si>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</si>
  <si>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</si>
  <si>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</si>
  <si>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</si>
  <si>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</si>
  <si>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</si>
  <si>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</si>
  <si>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</si>
  <si>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</si>
  <si>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</si>
  <si>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</si>
  <si>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</si>
  <si>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</si>
  <si>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</si>
  <si>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</si>
  <si>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</si>
  <si>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</si>
  <si>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</si>
  <si>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</si>
  <si>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</si>
  <si>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</si>
  <si>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</si>
  <si>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</si>
  <si>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</si>
  <si>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</si>
  <si>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</si>
  <si>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</si>
  <si>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</si>
  <si>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</si>
  <si>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</si>
  <si>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</si>
  <si>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</si>
  <si>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</si>
  <si>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</si>
  <si>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</si>
  <si>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</si>
  <si>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</si>
  <si>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</si>
  <si>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</si>
  <si>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</si>
  <si>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</si>
  <si>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</si>
  <si>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</si>
  <si>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</si>
  <si>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</si>
  <si>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</si>
  <si>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</si>
  <si>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</si>
  <si>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</si>
  <si>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</si>
  <si>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</si>
  <si>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</si>
  <si>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</si>
  <si>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</si>
  <si>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</si>
  <si>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</si>
  <si>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</si>
  <si>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</si>
  <si>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</si>
  <si>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</si>
  <si>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</si>
  <si>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</si>
  <si>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</si>
  <si>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</si>
  <si>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</si>
  <si>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</si>
  <si>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</si>
  <si>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</si>
  <si>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</si>
  <si>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</si>
  <si>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</si>
  <si>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</si>
  <si>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</si>
  <si>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</si>
  <si>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</si>
  <si>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</si>
  <si>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</si>
  <si>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</si>
  <si>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</si>
  <si>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</si>
  <si>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</si>
  <si>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</si>
  <si>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</si>
  <si>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</si>
  <si>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</si>
  <si>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</si>
  <si>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</si>
  <si>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</si>
  <si>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</si>
  <si>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</si>
  <si>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</si>
  <si>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</si>
  <si>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</si>
  <si>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</si>
  <si>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</si>
  <si>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</si>
  <si>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</si>
  <si>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</si>
  <si>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</si>
  <si>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</si>
  <si>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</si>
  <si>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</si>
  <si>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</si>
  <si>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</si>
  <si>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</si>
  <si>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</si>
  <si>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</si>
  <si>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</si>
  <si>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</si>
  <si>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</si>
  <si>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</si>
  <si>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</si>
  <si>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</si>
  <si>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</si>
  <si>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</si>
  <si>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</si>
  <si>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</si>
  <si>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</si>
  <si>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</si>
  <si>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</si>
  <si>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</si>
  <si>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</si>
  <si>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</si>
  <si>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</si>
  <si>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</si>
  <si>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</si>
  <si>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</si>
  <si>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</si>
  <si>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</si>
  <si>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</si>
  <si>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</si>
  <si>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</si>
  <si>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</si>
  <si>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</si>
  <si>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</si>
  <si>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</si>
  <si>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</si>
  <si>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</si>
  <si>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</si>
  <si>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</si>
  <si>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</si>
  <si>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</si>
  <si>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</si>
  <si>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</si>
  <si>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</si>
  <si>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</si>
  <si>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</si>
  <si>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</si>
  <si>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</si>
  <si>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</si>
  <si>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</si>
  <si>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</si>
  <si>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</si>
  <si>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</si>
  <si>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</si>
  <si>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</si>
  <si>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</si>
  <si>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</si>
  <si>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</si>
  <si>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</si>
  <si>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</si>
  <si>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</si>
  <si>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</si>
  <si>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</si>
  <si>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</si>
  <si>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</si>
  <si>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</si>
  <si>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</si>
  <si>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</si>
  <si>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</si>
  <si>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</si>
  <si>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</si>
  <si>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</si>
  <si>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</si>
  <si>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</si>
  <si>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</si>
  <si>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</si>
  <si>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</si>
  <si>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</si>
  <si>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</si>
  <si>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</si>
  <si>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</si>
  <si>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</si>
  <si>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</si>
  <si>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</si>
  <si>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</si>
  <si>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</si>
  <si>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</si>
  <si>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</si>
  <si>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</si>
  <si>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</si>
  <si>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</si>
  <si>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</si>
  <si>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</si>
  <si>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</si>
  <si>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</si>
  <si>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</si>
  <si>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</si>
  <si>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</si>
  <si>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</si>
  <si>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</si>
  <si>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</si>
  <si>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</si>
  <si>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</si>
  <si>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</si>
  <si>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</si>
  <si>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</si>
  <si>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</si>
  <si>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</si>
  <si>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</si>
  <si>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</si>
  <si>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</si>
  <si>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</si>
  <si>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</si>
  <si>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</si>
  <si>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</si>
  <si>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</si>
  <si>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</si>
  <si>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</si>
  <si>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</si>
  <si>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</si>
  <si>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</si>
  <si>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</si>
  <si>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</si>
  <si>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</si>
  <si>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</si>
  <si>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</si>
  <si>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</si>
  <si>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</si>
  <si>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</si>
  <si>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</si>
  <si>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</si>
  <si>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</si>
  <si>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</si>
  <si>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</si>
  <si>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</si>
  <si>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</si>
  <si>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</si>
  <si>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</si>
  <si>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</si>
  <si>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</si>
  <si>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</si>
  <si>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</si>
  <si>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</si>
  <si>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</si>
  <si>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</si>
  <si>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</si>
  <si>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</si>
  <si>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</si>
  <si>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</si>
  <si>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</si>
  <si>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</si>
  <si>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</si>
  <si>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</si>
  <si>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</si>
  <si>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</si>
  <si>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</si>
  <si>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</si>
  <si>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</si>
  <si>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</si>
  <si>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</si>
  <si>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</si>
  <si>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</si>
  <si>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</si>
  <si>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</si>
  <si>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</si>
  <si>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</si>
  <si>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</si>
  <si>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</si>
  <si>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</si>
  <si>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</si>
  <si>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</si>
  <si>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</si>
  <si>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</si>
  <si>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</si>
  <si>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</si>
  <si>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</si>
  <si>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</si>
  <si>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</si>
  <si>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</si>
  <si>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</si>
  <si>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</si>
  <si>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</si>
  <si>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</si>
  <si>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</si>
  <si>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</si>
  <si>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</si>
  <si>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</si>
  <si>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</si>
  <si>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</si>
  <si>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</si>
  <si>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</si>
  <si>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</si>
  <si>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</si>
  <si>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</si>
  <si>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</si>
  <si>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</si>
  <si>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</si>
  <si>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</si>
  <si>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</si>
  <si>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</si>
  <si>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</si>
  <si>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</si>
  <si>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</si>
  <si>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</si>
  <si>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</si>
  <si>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</si>
  <si>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</si>
  <si>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</si>
  <si>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</si>
  <si>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</si>
  <si>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</si>
  <si>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</si>
  <si>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</si>
  <si>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</si>
  <si>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</si>
  <si>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</si>
  <si>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</si>
  <si>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</si>
  <si>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</si>
  <si>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</si>
  <si>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</si>
  <si>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</si>
  <si>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</si>
  <si>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</si>
  <si>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</si>
  <si>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</si>
  <si>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</si>
  <si>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</si>
  <si>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</si>
  <si>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</si>
  <si>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</si>
  <si>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</si>
  <si>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</si>
  <si>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</si>
  <si>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</si>
  <si>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</si>
  <si>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</si>
  <si>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</si>
  <si>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</si>
  <si>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</si>
  <si>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</si>
  <si>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</si>
  <si>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</si>
  <si>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</si>
  <si>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</si>
  <si>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</si>
  <si>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</si>
  <si>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</si>
  <si>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</si>
  <si>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</si>
  <si>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</si>
  <si>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</si>
  <si>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</si>
  <si>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</si>
  <si>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</si>
  <si>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</si>
  <si>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</si>
  <si>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</si>
  <si>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</si>
  <si>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</si>
  <si>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</si>
  <si>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</si>
  <si>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</si>
  <si>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</si>
  <si>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</si>
  <si>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</si>
  <si>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</si>
  <si>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</si>
  <si>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</si>
  <si>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</si>
  <si>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</si>
  <si>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</si>
  <si>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</si>
  <si>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</si>
  <si>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</si>
  <si>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</si>
  <si>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</si>
  <si>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</si>
  <si>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</si>
  <si>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</si>
  <si>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</si>
  <si>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</si>
  <si>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</si>
  <si>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</si>
  <si>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</si>
  <si>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</si>
  <si>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</si>
  <si>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</si>
  <si>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</si>
  <si>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</si>
  <si>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</si>
  <si>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</si>
  <si>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</si>
  <si>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</si>
  <si>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</si>
  <si>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</si>
  <si>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</si>
  <si>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</si>
  <si>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</si>
  <si>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</si>
  <si>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</si>
  <si>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</si>
  <si>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</si>
  <si>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</si>
  <si>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</si>
  <si>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</si>
  <si>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</si>
  <si>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</si>
  <si>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</si>
  <si>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</si>
  <si>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</si>
  <si>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</si>
  <si>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</si>
  <si>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</si>
  <si>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</si>
  <si>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</si>
  <si>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</si>
  <si>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</si>
  <si>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</si>
  <si>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</si>
  <si>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</si>
  <si>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</si>
  <si>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</si>
  <si>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</si>
  <si>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</si>
  <si>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</si>
  <si>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</si>
  <si>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</si>
  <si>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</si>
  <si>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</si>
  <si>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</si>
  <si>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</si>
  <si>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</si>
  <si>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</si>
  <si>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</si>
  <si>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</si>
  <si>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</si>
  <si>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</si>
  <si>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</si>
  <si>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</si>
  <si>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</si>
  <si>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</si>
  <si>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</si>
  <si>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</si>
  <si>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</si>
  <si>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</si>
  <si>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</si>
  <si>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</si>
  <si>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</si>
  <si>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</si>
  <si>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</si>
  <si>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</si>
  <si>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</si>
  <si>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</si>
  <si>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</si>
  <si>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</si>
  <si>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</si>
  <si>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</si>
  <si>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</si>
  <si>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</si>
  <si>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</si>
  <si>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</si>
  <si>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</si>
  <si>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</si>
  <si>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</si>
  <si>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</si>
  <si>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</si>
  <si>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</si>
  <si>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</si>
  <si>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</si>
  <si>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</si>
  <si>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</si>
  <si>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</si>
  <si>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</si>
  <si>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</si>
  <si>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</si>
  <si>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</si>
  <si>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</si>
  <si>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</si>
  <si>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</si>
  <si>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</si>
  <si>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</si>
  <si>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</si>
  <si>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</si>
  <si>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</si>
  <si>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</si>
  <si>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</si>
  <si>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</si>
  <si>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</si>
  <si>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</si>
  <si>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</si>
  <si>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</si>
  <si>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</si>
  <si>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</si>
  <si>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</si>
  <si>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</si>
  <si>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</si>
  <si>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</si>
  <si>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</si>
  <si>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</si>
  <si>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</si>
  <si>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</si>
  <si>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</si>
  <si>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</si>
  <si>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</si>
  <si>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</si>
  <si>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</si>
  <si>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</si>
  <si>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</si>
  <si>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</si>
  <si>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</si>
  <si>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</si>
  <si>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</si>
  <si>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</si>
  <si>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</si>
  <si>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</si>
  <si>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</si>
  <si>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</si>
  <si>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</si>
  <si>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</si>
  <si>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</si>
  <si>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</si>
  <si>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</si>
  <si>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</si>
  <si>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</si>
  <si>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</si>
  <si>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</si>
  <si>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</si>
  <si>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</si>
  <si>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</si>
  <si>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</si>
  <si>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</si>
  <si>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</si>
  <si>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</si>
  <si>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</si>
  <si>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</si>
  <si>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</si>
  <si>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</si>
  <si>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</si>
  <si>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</si>
  <si>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</si>
  <si>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</si>
  <si>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</si>
  <si>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</si>
  <si>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</si>
  <si>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</si>
  <si>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</si>
  <si>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</si>
  <si>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</si>
  <si>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</si>
  <si>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</si>
  <si>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</si>
  <si>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</si>
  <si>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</si>
  <si>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</si>
  <si>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</si>
  <si>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</si>
  <si>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</si>
  <si>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</si>
  <si>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</si>
  <si>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</si>
  <si>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</si>
  <si>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</si>
  <si>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</si>
  <si>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</si>
  <si>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</si>
  <si>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</si>
  <si>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</si>
  <si>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</si>
  <si>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</si>
  <si>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</si>
  <si>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</si>
  <si>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</si>
  <si>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</si>
  <si>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</si>
  <si>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</si>
  <si>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</si>
  <si>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</si>
  <si>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</si>
  <si>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</si>
  <si>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</si>
  <si>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</si>
  <si>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</si>
  <si>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</si>
  <si>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</si>
  <si>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</si>
  <si>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</si>
  <si>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</si>
  <si>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</si>
  <si>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</si>
  <si>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</si>
  <si>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</si>
  <si>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</si>
  <si>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</si>
  <si>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</si>
  <si>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</si>
  <si>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</si>
  <si>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</si>
  <si>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</si>
  <si>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</si>
  <si>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</si>
  <si>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</si>
  <si>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</si>
  <si>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</si>
  <si>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</si>
  <si>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</si>
  <si>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</si>
  <si>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</si>
  <si>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</si>
  <si>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</si>
  <si>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</si>
  <si>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</si>
  <si>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</si>
  <si>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</si>
  <si>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</si>
  <si>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</si>
  <si>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</si>
  <si>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</si>
  <si>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</si>
  <si>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</si>
  <si>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</si>
  <si>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</si>
  <si>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</si>
  <si>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</si>
  <si>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</si>
  <si>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</si>
  <si>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</si>
  <si>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</si>
  <si>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</si>
  <si>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</si>
  <si>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</si>
  <si>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</si>
  <si>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</si>
  <si>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</si>
  <si>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</si>
  <si>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</si>
  <si>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</si>
  <si>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</si>
  <si>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</si>
  <si>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</si>
  <si>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</si>
  <si>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</si>
  <si>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</si>
  <si>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</si>
  <si>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</si>
  <si>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</si>
  <si>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</si>
  <si>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</si>
  <si>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</si>
  <si>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</si>
  <si>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</si>
  <si>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</si>
  <si>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</si>
  <si>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</si>
  <si>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</si>
  <si>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</si>
  <si>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</si>
  <si>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</si>
  <si>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</si>
  <si>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</si>
  <si>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</si>
  <si>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</si>
  <si>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</si>
  <si>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</si>
  <si>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</si>
  <si>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</si>
  <si>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</si>
  <si>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</si>
  <si>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</si>
  <si>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</si>
  <si>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</si>
  <si>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</si>
  <si>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</si>
  <si>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</si>
  <si>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</si>
  <si>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</si>
  <si>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</si>
  <si>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</si>
  <si>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</si>
  <si>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</si>
  <si>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</si>
  <si>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</si>
  <si>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</si>
  <si>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</si>
  <si>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</si>
  <si>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</si>
  <si>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</si>
  <si>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</si>
  <si>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</si>
  <si>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</si>
  <si>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</si>
  <si>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</si>
  <si>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</si>
  <si>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</si>
  <si>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</si>
  <si>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</si>
  <si>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</si>
  <si>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</si>
  <si>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</si>
  <si>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</si>
  <si>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</si>
  <si>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</si>
  <si>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</si>
  <si>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</si>
  <si>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</si>
  <si>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</si>
  <si>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</si>
  <si>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</si>
  <si>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</si>
  <si>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</si>
  <si>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</si>
  <si>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</si>
  <si>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</si>
  <si>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</si>
  <si>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</si>
  <si>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</si>
  <si>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</si>
  <si>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</si>
  <si>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</si>
  <si>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</si>
  <si>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</si>
  <si>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</si>
  <si>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</si>
  <si>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</si>
  <si>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</si>
  <si>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</si>
  <si>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</si>
  <si>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</si>
  <si>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</si>
  <si>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</si>
  <si>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</si>
  <si>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</si>
  <si>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</si>
  <si>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</si>
  <si>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</si>
  <si>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</si>
  <si>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</si>
  <si>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</si>
  <si>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</si>
  <si>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</si>
  <si>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</si>
  <si>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</si>
  <si>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</si>
  <si>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</si>
  <si>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</si>
  <si>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</si>
  <si>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</si>
  <si>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</si>
  <si>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</si>
  <si>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</si>
  <si>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</si>
  <si>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</si>
  <si>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</si>
  <si>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</si>
  <si>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</si>
  <si>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</si>
  <si>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</si>
  <si>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</si>
  <si>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</si>
  <si>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</si>
  <si>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</si>
  <si>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</si>
  <si>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</si>
  <si>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</si>
  <si>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</si>
  <si>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</si>
  <si>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</si>
  <si>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</si>
  <si>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</si>
  <si>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</si>
  <si>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</si>
  <si>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</si>
  <si>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</si>
  <si>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</si>
  <si>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</si>
  <si>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</si>
  <si>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</si>
  <si>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</si>
  <si>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</si>
  <si>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</si>
  <si>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</si>
  <si>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</si>
  <si>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</si>
  <si>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</si>
  <si>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</si>
  <si>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</si>
  <si>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</si>
  <si>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</si>
  <si>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</si>
  <si>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</si>
  <si>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</si>
  <si>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</si>
  <si>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</si>
  <si>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</si>
  <si>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</si>
  <si>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</si>
  <si>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</si>
  <si>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</si>
  <si>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</si>
  <si>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</si>
  <si>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</si>
  <si>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</si>
  <si>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</si>
  <si>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</si>
  <si>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</si>
  <si>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</si>
  <si>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</si>
  <si>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</si>
  <si>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</si>
  <si>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</si>
  <si>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</si>
  <si>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</si>
  <si>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</si>
  <si>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</si>
  <si>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</si>
  <si>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</si>
  <si>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</si>
  <si>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</si>
  <si>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</si>
  <si>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</si>
  <si>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</si>
  <si>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</si>
  <si>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</si>
  <si>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</si>
  <si>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</si>
  <si>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</si>
  <si>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</si>
  <si>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</si>
  <si>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</si>
  <si>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</si>
  <si>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</si>
  <si>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</si>
  <si>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</si>
  <si>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</si>
  <si>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</si>
  <si>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</si>
  <si>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</si>
  <si>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</si>
  <si>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</si>
  <si>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</si>
  <si>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</si>
  <si>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</si>
  <si>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</si>
  <si>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</si>
  <si>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</si>
  <si>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</si>
  <si>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</si>
  <si>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</si>
  <si>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</si>
  <si>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</si>
  <si>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</si>
  <si>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</si>
  <si>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</si>
  <si>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</si>
  <si>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</si>
  <si>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</si>
  <si>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</si>
  <si>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</si>
  <si>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</si>
  <si>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</si>
  <si>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</si>
  <si>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</si>
  <si>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</si>
  <si>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</si>
  <si>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</si>
  <si>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</si>
  <si>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</si>
  <si>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</si>
  <si>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</si>
  <si>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</si>
  <si>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</si>
  <si>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</si>
  <si>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</si>
  <si>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</si>
  <si>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</si>
  <si>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</si>
  <si>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</si>
  <si>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</si>
  <si>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</si>
  <si>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</si>
  <si>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</si>
  <si>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</si>
  <si>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</si>
  <si>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</si>
  <si>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</si>
  <si>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</si>
  <si>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</si>
  <si>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</si>
  <si>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</si>
  <si>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</si>
  <si>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</si>
  <si>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</si>
  <si>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</si>
  <si>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</si>
  <si>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</si>
  <si>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</si>
  <si>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</si>
  <si>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</si>
  <si>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</si>
  <si>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</si>
  <si>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</si>
  <si>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</si>
  <si>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</si>
  <si>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</si>
  <si>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</si>
  <si>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</si>
  <si>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</si>
  <si>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</si>
  <si>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</si>
  <si>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</si>
  <si>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</si>
  <si>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</si>
  <si>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</si>
  <si>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</si>
  <si>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</si>
  <si>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</si>
  <si>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</si>
  <si>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</si>
  <si>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</si>
  <si>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</si>
  <si>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</si>
  <si>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</si>
  <si>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</si>
  <si>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</si>
  <si>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</si>
  <si>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</si>
  <si>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</si>
  <si>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</si>
  <si>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</si>
  <si>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</si>
  <si>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</si>
  <si>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</si>
  <si>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</si>
  <si>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</si>
  <si>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</si>
  <si>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</si>
  <si>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</si>
  <si>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</si>
  <si>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</si>
  <si>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</si>
  <si>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</si>
  <si>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</si>
  <si>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</si>
  <si>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</si>
  <si>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</si>
  <si>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</si>
  <si>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</si>
  <si>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</si>
  <si>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</si>
  <si>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</si>
  <si>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</si>
  <si>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</si>
  <si>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</si>
  <si>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</si>
  <si>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</si>
  <si>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</si>
  <si>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</si>
  <si>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</si>
  <si>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</si>
  <si>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</si>
  <si>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</si>
  <si>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</si>
  <si>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</si>
  <si>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</si>
  <si>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</si>
  <si>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</si>
  <si>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</si>
  <si>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</si>
  <si>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</si>
  <si>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</si>
  <si>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</si>
  <si>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</si>
  <si>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</si>
  <si>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</si>
  <si>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</si>
  <si>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</si>
  <si>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</si>
  <si>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</si>
  <si>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</si>
  <si>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</si>
  <si>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</si>
  <si>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</si>
  <si>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</si>
  <si>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</si>
  <si>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</si>
  <si>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</si>
  <si>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</si>
  <si>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</si>
  <si>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</si>
  <si>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</si>
  <si>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</si>
  <si>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</si>
  <si>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</si>
  <si>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</si>
  <si>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</si>
  <si>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</si>
  <si>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</si>
  <si>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</si>
  <si>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</si>
  <si>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</si>
  <si>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</si>
  <si>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</si>
  <si>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</si>
  <si>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</si>
  <si>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</si>
  <si>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</si>
  <si>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</si>
  <si>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</si>
  <si>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</si>
  <si>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</si>
  <si>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</si>
  <si>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</si>
  <si>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</si>
  <si>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</si>
  <si>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</si>
  <si>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</si>
  <si>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</si>
  <si>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</si>
  <si>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</si>
  <si>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</si>
  <si>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</si>
  <si>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</si>
  <si>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</si>
  <si>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</si>
  <si>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</si>
  <si>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</si>
  <si>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</si>
  <si>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</si>
  <si>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</si>
  <si>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</si>
  <si>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</si>
  <si>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</si>
  <si>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</si>
  <si>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</si>
  <si>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</si>
  <si>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</si>
  <si>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</si>
  <si>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</si>
  <si>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</si>
  <si>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</si>
  <si>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</si>
  <si>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</si>
  <si>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</si>
  <si>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</si>
  <si>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</si>
  <si>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</si>
  <si>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</si>
  <si>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</si>
  <si>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</si>
  <si>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</si>
  <si>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</si>
  <si>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</si>
  <si>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</si>
  <si>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</si>
  <si>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</si>
  <si>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</si>
  <si>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</si>
  <si>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</si>
  <si>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</si>
  <si>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</si>
  <si>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</si>
  <si>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</si>
  <si>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</si>
  <si>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</si>
  <si>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</si>
  <si>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</si>
  <si>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</si>
  <si>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</si>
  <si>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</si>
  <si>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</si>
  <si>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</si>
  <si>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</si>
  <si>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</si>
  <si>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</si>
  <si>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</si>
  <si>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</si>
  <si>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</si>
  <si>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</si>
  <si>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</si>
  <si>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</si>
  <si>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</si>
  <si>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</si>
  <si>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</si>
  <si>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</si>
  <si>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</si>
  <si>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</si>
  <si>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</si>
  <si>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</si>
  <si>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</si>
  <si>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</si>
  <si>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</si>
  <si>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</si>
  <si>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</si>
  <si>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</si>
  <si>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</si>
  <si>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</si>
  <si>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</si>
  <si>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</si>
  <si>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</si>
  <si>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</si>
  <si>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</si>
  <si>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</si>
  <si>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</si>
  <si>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</si>
  <si>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</si>
  <si>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</si>
  <si>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</si>
  <si>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</si>
  <si>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</si>
  <si>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</si>
  <si>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</si>
  <si>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</si>
  <si>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</si>
  <si>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</si>
  <si>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</si>
  <si>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</si>
  <si>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</si>
  <si>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</si>
  <si>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</si>
  <si>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</si>
  <si>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</si>
  <si>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</si>
  <si>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</si>
  <si>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</si>
  <si>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</si>
  <si>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</si>
  <si>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</si>
  <si>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</si>
  <si>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</si>
  <si>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</si>
  <si>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</si>
  <si>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</si>
  <si>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</si>
  <si>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</si>
  <si>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</si>
  <si>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</si>
  <si>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</si>
  <si>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</si>
  <si>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</si>
  <si>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</si>
  <si>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</si>
  <si>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</si>
  <si>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</si>
  <si>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</si>
  <si>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</si>
  <si>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</si>
  <si>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</si>
  <si>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</si>
  <si>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</si>
  <si>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</si>
  <si>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</si>
  <si>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</si>
  <si>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</si>
  <si>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</si>
  <si>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</si>
  <si>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</si>
  <si>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</si>
  <si>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</si>
  <si>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</si>
  <si>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</si>
  <si>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</si>
  <si>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</si>
  <si>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</si>
  <si>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</si>
  <si>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</si>
  <si>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</si>
  <si>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</si>
  <si>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</si>
  <si>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</si>
  <si>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</si>
  <si>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</si>
  <si>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</si>
  <si>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</si>
  <si>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</si>
  <si>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</si>
  <si>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</si>
  <si>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</si>
  <si>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</si>
  <si>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</si>
  <si>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</si>
  <si>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</si>
  <si>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</si>
  <si>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</si>
  <si>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</si>
  <si>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</si>
  <si>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</si>
  <si>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</si>
  <si>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</si>
  <si>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</si>
  <si>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</si>
  <si>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</si>
  <si>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</si>
  <si>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</si>
  <si>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</si>
  <si>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</si>
  <si>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</si>
  <si>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</si>
  <si>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</si>
  <si>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</si>
  <si>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</si>
  <si>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</si>
  <si>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</si>
  <si>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</si>
  <si>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</si>
  <si>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</si>
  <si>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</si>
  <si>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</si>
  <si>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</si>
  <si>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</si>
  <si>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</si>
  <si>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</si>
  <si>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</si>
  <si>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</si>
  <si>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</si>
  <si>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</si>
  <si>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</si>
  <si>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</si>
  <si>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</si>
  <si>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</si>
  <si>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</si>
  <si>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</si>
  <si>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</si>
  <si>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</si>
  <si>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</si>
  <si>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</si>
  <si>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</si>
  <si>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</si>
  <si>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</si>
  <si>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</si>
  <si>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</si>
  <si>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</si>
  <si>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</si>
  <si>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</si>
  <si>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</si>
  <si>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</si>
  <si>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</si>
  <si>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</si>
  <si>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</si>
  <si>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</si>
  <si>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</si>
  <si>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</si>
  <si>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</si>
  <si>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</si>
  <si>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</si>
  <si>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</si>
  <si>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</si>
  <si>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</si>
  <si>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</si>
  <si>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</si>
  <si>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</si>
  <si>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</si>
  <si>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</si>
  <si>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</si>
  <si>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</si>
  <si>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</si>
  <si>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</si>
  <si>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</si>
  <si>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</si>
  <si>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</si>
  <si>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</si>
  <si>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</si>
  <si>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</si>
  <si>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</si>
  <si>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</si>
  <si>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</si>
  <si>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</si>
  <si>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</si>
  <si>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</si>
  <si>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</si>
  <si>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</si>
  <si>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</si>
  <si>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</si>
  <si>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</si>
  <si>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</si>
  <si>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</si>
  <si>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</si>
  <si>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</si>
  <si>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</si>
  <si>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</si>
  <si>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</si>
  <si>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</si>
  <si>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</si>
  <si>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</si>
  <si>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</si>
  <si>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</si>
  <si>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</si>
  <si>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</si>
  <si>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</si>
  <si>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</si>
  <si>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</si>
  <si>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</si>
  <si>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</si>
  <si>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</si>
  <si>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</si>
  <si>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</si>
  <si>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</si>
  <si>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</si>
  <si>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</si>
  <si>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</si>
  <si>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</si>
  <si>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</si>
  <si>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</si>
  <si>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</si>
  <si>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</si>
  <si>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</si>
  <si>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</si>
  <si>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</si>
  <si>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</si>
  <si>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</si>
  <si>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</si>
  <si>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</si>
  <si>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</si>
  <si>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</si>
  <si>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</si>
  <si>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</si>
  <si>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</si>
  <si>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</si>
  <si>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</si>
  <si>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</si>
  <si>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</si>
  <si>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</si>
  <si>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</si>
  <si>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</si>
  <si>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</si>
  <si>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</si>
  <si>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</si>
  <si>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</si>
  <si>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</si>
  <si>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</si>
  <si>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</si>
  <si>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</si>
  <si>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</si>
  <si>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</si>
  <si>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</si>
  <si>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</si>
  <si>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</si>
  <si>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</si>
  <si>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</si>
  <si>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</si>
  <si>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</si>
  <si>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</si>
  <si>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</si>
  <si>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</si>
  <si>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</si>
  <si>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</si>
  <si>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</si>
  <si>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</si>
  <si>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</si>
  <si>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</si>
  <si>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</si>
  <si>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</si>
  <si>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</si>
  <si>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</si>
  <si>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</si>
  <si>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</si>
  <si>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</si>
  <si>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</si>
  <si>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</si>
  <si>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</si>
  <si>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</si>
  <si>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</si>
  <si>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</si>
  <si>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</si>
  <si>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</si>
  <si>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</si>
  <si>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</si>
  <si>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</si>
  <si>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</si>
  <si>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</si>
  <si>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</si>
  <si>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</si>
  <si>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</si>
  <si>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</si>
  <si>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</si>
  <si>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</si>
  <si>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</si>
  <si>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</si>
  <si>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</si>
  <si>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</si>
  <si>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</si>
  <si>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</si>
  <si>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</si>
  <si>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</si>
  <si>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</si>
  <si>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</si>
  <si>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</si>
  <si>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</si>
  <si>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</si>
  <si>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</si>
  <si>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</si>
  <si>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</si>
  <si>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</si>
  <si>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</si>
  <si>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</si>
  <si>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</si>
  <si>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</si>
  <si>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</si>
  <si>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</si>
  <si>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</si>
  <si>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</si>
  <si>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</si>
  <si>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</si>
  <si>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</si>
  <si>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</si>
  <si>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</si>
  <si>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</si>
  <si>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</si>
  <si>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</si>
  <si>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</si>
  <si>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</si>
  <si>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</si>
  <si>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</si>
  <si>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</si>
  <si>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</si>
  <si>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</si>
  <si>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</si>
  <si>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</si>
  <si>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</si>
  <si>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</si>
  <si>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</si>
  <si>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</si>
  <si>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</si>
  <si>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</si>
  <si>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</si>
  <si>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</si>
  <si>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</si>
  <si>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</si>
  <si>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</si>
  <si>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</si>
  <si>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</si>
  <si>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</si>
  <si>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</si>
  <si>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</si>
  <si>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</si>
  <si>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</si>
  <si>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</si>
  <si>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</si>
  <si>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</si>
  <si>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</si>
  <si>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</si>
  <si>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</si>
  <si>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</si>
  <si>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</si>
  <si>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</si>
  <si>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</si>
  <si>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</si>
  <si>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</si>
  <si>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</si>
  <si>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</si>
  <si>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</si>
  <si>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</si>
  <si>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</si>
  <si>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</si>
  <si>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</si>
  <si>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</si>
  <si>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</si>
  <si>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</si>
  <si>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</si>
  <si>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</si>
  <si>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</si>
  <si>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</si>
  <si>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</si>
  <si>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</si>
  <si>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</si>
  <si>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</si>
  <si>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</si>
  <si>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</si>
  <si>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</si>
  <si>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</si>
  <si>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</si>
  <si>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</si>
  <si>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</si>
  <si>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</si>
  <si>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</si>
  <si>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</si>
  <si>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</si>
  <si>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</si>
  <si>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</si>
  <si>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</si>
  <si>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</si>
  <si>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</si>
  <si>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</si>
  <si>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</si>
  <si>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</si>
  <si>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</si>
  <si>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</si>
  <si>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</si>
  <si>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</si>
  <si>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</si>
  <si>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</si>
  <si>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</si>
  <si>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</si>
  <si>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</si>
  <si>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</si>
  <si>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</si>
  <si>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</si>
  <si>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</si>
  <si>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</si>
  <si>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</si>
  <si>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</si>
  <si>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</si>
  <si>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</si>
  <si>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</si>
  <si>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</si>
  <si>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</si>
  <si>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</si>
  <si>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</si>
  <si>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</si>
  <si>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</si>
  <si>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</si>
  <si>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</si>
  <si>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</si>
  <si>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</si>
  <si>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</si>
  <si>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</si>
  <si>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</si>
  <si>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</si>
  <si>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</si>
  <si>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</si>
  <si>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</si>
  <si>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</si>
  <si>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</si>
  <si>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</si>
  <si>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</si>
  <si>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</si>
  <si>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</si>
  <si>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</si>
  <si>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</si>
  <si>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</si>
  <si>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</si>
  <si>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</si>
  <si>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</si>
  <si>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</si>
  <si>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</si>
  <si>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</si>
  <si>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</si>
  <si>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</si>
  <si>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</si>
  <si>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</si>
  <si>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</si>
  <si>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</si>
  <si>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</si>
  <si>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</si>
  <si>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</si>
  <si>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</si>
  <si>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</si>
  <si>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</si>
  <si>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</si>
  <si>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</si>
  <si>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</si>
  <si>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</si>
  <si>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</si>
  <si>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</si>
  <si>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</si>
  <si>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</si>
  <si>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</si>
  <si>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</si>
  <si>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</si>
  <si>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</si>
  <si>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</si>
  <si>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</si>
  <si>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</si>
  <si>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</si>
  <si>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</si>
  <si>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</si>
  <si>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</si>
  <si>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</si>
  <si>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</si>
  <si>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</si>
  <si>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</si>
  <si>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</si>
  <si>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</si>
  <si>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</si>
  <si>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</si>
  <si>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</si>
  <si>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</si>
  <si>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</si>
  <si>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</si>
  <si>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</si>
  <si>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</si>
  <si>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</si>
  <si>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</si>
  <si>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</si>
  <si>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</si>
  <si>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</si>
  <si>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</si>
  <si>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</si>
  <si>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</si>
  <si>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</si>
  <si>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</si>
  <si>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</si>
  <si>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</si>
  <si>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</si>
  <si>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</si>
  <si>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</si>
  <si>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</si>
  <si>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</si>
  <si>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</si>
  <si>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</si>
  <si>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</si>
  <si>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</si>
  <si>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</si>
  <si>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</si>
  <si>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</si>
  <si>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</si>
  <si>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</si>
  <si>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</si>
  <si>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</si>
  <si>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</si>
  <si>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</si>
  <si>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</si>
  <si>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</si>
  <si>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</si>
  <si>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</si>
  <si>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</si>
  <si>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</si>
  <si>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</si>
  <si>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</si>
  <si>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</si>
  <si>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</si>
  <si>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</si>
  <si>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</si>
  <si>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</si>
  <si>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</si>
  <si>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</si>
  <si>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</si>
  <si>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</si>
  <si>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</si>
  <si>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</si>
  <si>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</si>
  <si>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</si>
  <si>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</si>
  <si>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</si>
  <si>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</si>
  <si>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</si>
  <si>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</si>
  <si>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</si>
  <si>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</si>
  <si>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</si>
  <si>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</si>
  <si>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</si>
  <si>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</si>
  <si>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</si>
  <si>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</si>
  <si>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</si>
  <si>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</si>
  <si>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</si>
  <si>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</si>
  <si>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</si>
  <si>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</si>
  <si>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</si>
  <si>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</si>
  <si>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</si>
  <si>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</si>
  <si>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</si>
  <si>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</si>
  <si>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</si>
  <si>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</si>
  <si>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</si>
  <si>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</si>
  <si>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</si>
  <si>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</si>
  <si>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</si>
  <si>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</si>
  <si>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</si>
  <si>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</si>
  <si>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</si>
  <si>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</si>
  <si>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</si>
  <si>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</si>
  <si>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</si>
  <si>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</si>
  <si>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</si>
  <si>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</si>
  <si>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</si>
  <si>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</si>
  <si>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</si>
  <si>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</si>
  <si>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</si>
  <si>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</si>
  <si>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</si>
  <si>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</si>
  <si>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</si>
  <si>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</si>
  <si>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</si>
  <si>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</si>
  <si>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</si>
  <si>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</si>
  <si>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</si>
  <si>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</si>
  <si>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</si>
  <si>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</si>
  <si>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</si>
  <si>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</si>
  <si>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</si>
  <si>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</si>
  <si>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</si>
  <si>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</si>
  <si>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</si>
  <si>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</si>
  <si>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</si>
  <si>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</si>
  <si>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</si>
  <si>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</si>
  <si>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</si>
  <si>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</si>
  <si>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</si>
  <si>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</si>
  <si>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</si>
  <si>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</si>
  <si>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</si>
  <si>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</si>
  <si>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</si>
  <si>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</si>
  <si>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</si>
  <si>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</si>
  <si>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</si>
  <si>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</si>
  <si>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</si>
  <si>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</si>
  <si>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</si>
  <si>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</si>
  <si>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</si>
  <si>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</si>
  <si>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</si>
  <si>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</si>
  <si>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</si>
  <si>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</si>
  <si>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</si>
  <si>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</si>
  <si>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</si>
  <si>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</si>
  <si>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</si>
  <si>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</si>
  <si>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</si>
  <si>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</si>
  <si>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</si>
  <si>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</si>
  <si>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</si>
  <si>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</si>
  <si>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</si>
  <si>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</si>
  <si>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</si>
  <si>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</si>
  <si>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</si>
  <si>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</si>
  <si>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</si>
  <si>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</si>
  <si>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</si>
  <si>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</si>
  <si>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</si>
  <si>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</si>
  <si>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</si>
  <si>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</si>
  <si>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</si>
  <si>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</si>
  <si>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</si>
  <si>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</si>
  <si>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</si>
  <si>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</si>
  <si>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</si>
  <si>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</si>
  <si>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</si>
  <si>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</si>
  <si>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</si>
  <si>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</si>
  <si>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</si>
  <si>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</si>
  <si>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</si>
  <si>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</si>
  <si>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</si>
  <si>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</si>
  <si>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</si>
  <si>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</si>
  <si>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</si>
  <si>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</si>
  <si>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</si>
  <si>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</si>
  <si>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</si>
  <si>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</si>
  <si>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</si>
  <si>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</si>
  <si>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</si>
  <si>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</si>
  <si>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</si>
  <si>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</si>
  <si>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</si>
  <si>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</si>
  <si>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</si>
  <si>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</si>
  <si>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</si>
  <si>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</si>
  <si>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</si>
  <si>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</si>
  <si>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</si>
  <si>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</si>
  <si>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</si>
  <si>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</si>
  <si>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</si>
  <si>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</si>
  <si>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</si>
  <si>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</si>
  <si>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</si>
  <si>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</si>
  <si>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</si>
  <si>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</si>
  <si>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</si>
  <si>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</si>
  <si>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</si>
  <si>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</si>
  <si>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</si>
  <si>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</si>
  <si>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</si>
  <si>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</si>
  <si>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</si>
  <si>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</si>
  <si>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</si>
  <si>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</si>
  <si>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</si>
  <si>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</si>
  <si>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</si>
  <si>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</si>
  <si>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</si>
  <si>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</si>
  <si>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</si>
  <si>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</si>
  <si>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</si>
  <si>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</si>
  <si>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</si>
  <si>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</si>
  <si>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</si>
  <si>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</si>
  <si>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</si>
  <si>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</si>
  <si>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</si>
  <si>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</si>
  <si>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</si>
  <si>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</si>
  <si>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</si>
  <si>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</si>
  <si>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</si>
  <si>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</si>
  <si>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</si>
  <si>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</si>
  <si>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</si>
  <si>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</si>
  <si>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</si>
  <si>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</si>
  <si>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</si>
  <si>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</si>
  <si>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</si>
  <si>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</si>
  <si>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</si>
  <si>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</si>
  <si>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</si>
  <si>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</si>
  <si>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</si>
  <si>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</si>
  <si>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</si>
  <si>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</si>
  <si>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</si>
  <si>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</si>
  <si>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</si>
  <si>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</si>
  <si>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</si>
  <si>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</si>
  <si>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</si>
  <si>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</si>
  <si>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</si>
  <si>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</si>
  <si>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</si>
  <si>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</si>
  <si>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</si>
  <si>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</si>
  <si>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</si>
  <si>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</si>
  <si>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</si>
  <si>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</si>
  <si>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</si>
  <si>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</si>
  <si>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</si>
  <si>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</si>
  <si>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</si>
  <si>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</si>
  <si>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</si>
  <si>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</si>
  <si>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</si>
  <si>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</si>
  <si>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</si>
  <si>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</si>
  <si>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</si>
  <si>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</si>
  <si>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</si>
  <si>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</si>
  <si>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</si>
  <si>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</si>
  <si>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</si>
  <si>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</si>
  <si>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</si>
  <si>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</si>
  <si>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</si>
  <si>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</si>
  <si>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</si>
  <si>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</si>
  <si>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</si>
  <si>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</si>
  <si>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</si>
  <si>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</si>
  <si>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</si>
  <si>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</si>
  <si>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</si>
  <si>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</si>
  <si>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</si>
  <si>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</si>
  <si>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</si>
  <si>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</si>
  <si>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</si>
  <si>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</si>
  <si>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</si>
  <si>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</si>
  <si>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</si>
  <si>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</si>
  <si>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</si>
  <si>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</si>
  <si>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</si>
  <si>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</si>
  <si>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</si>
  <si>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</si>
  <si>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</si>
  <si>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</si>
  <si>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</si>
  <si>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</si>
  <si>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</si>
  <si>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</si>
  <si>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</si>
  <si>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</si>
  <si>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</si>
  <si>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</si>
  <si>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</si>
  <si>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</si>
  <si>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</si>
  <si>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</si>
  <si>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</si>
  <si>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</si>
  <si>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</si>
  <si>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</si>
  <si>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</si>
  <si>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</si>
  <si>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</si>
  <si>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</si>
  <si>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</si>
  <si>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</si>
  <si>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</si>
  <si>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</si>
  <si>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</si>
  <si>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</si>
  <si>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</si>
  <si>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</si>
  <si>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</si>
  <si>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</si>
  <si>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</si>
  <si>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</si>
  <si>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</si>
  <si>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</si>
  <si>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</si>
  <si>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</si>
  <si>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</si>
  <si>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</si>
  <si>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</si>
  <si>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</si>
  <si>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</si>
  <si>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</si>
  <si>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</si>
  <si>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</si>
  <si>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</si>
  <si>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</si>
  <si>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</si>
  <si>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</si>
  <si>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</si>
  <si>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</si>
  <si>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</si>
  <si>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</si>
  <si>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</si>
  <si>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</si>
  <si>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</si>
  <si>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</si>
  <si>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</si>
  <si>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</si>
  <si>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</si>
  <si>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</si>
  <si>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</si>
  <si>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</si>
  <si>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</si>
  <si>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</si>
  <si>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</si>
  <si>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</si>
  <si>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</si>
  <si>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</si>
  <si>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</si>
  <si>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</si>
  <si>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</si>
  <si>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</si>
  <si>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</si>
  <si>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</si>
  <si>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</si>
  <si>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</si>
  <si>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</si>
  <si>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</si>
  <si>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</si>
  <si>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</si>
  <si>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</si>
  <si>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</si>
  <si>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</si>
  <si>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</si>
  <si>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</si>
  <si>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</si>
  <si>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</si>
  <si>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</si>
  <si>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</si>
  <si>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</si>
  <si>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</si>
  <si>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</si>
  <si>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</si>
  <si>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</si>
  <si>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</si>
  <si>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</si>
  <si>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</si>
  <si>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</si>
  <si>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</si>
  <si>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</si>
  <si>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</si>
  <si>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</si>
  <si>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</si>
  <si>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</si>
  <si>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</si>
  <si>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</si>
  <si>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</si>
  <si>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</si>
  <si>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</si>
  <si>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</si>
  <si>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</si>
  <si>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</si>
  <si>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</si>
  <si>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</si>
  <si>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</si>
  <si>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</si>
  <si>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</si>
  <si>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</si>
  <si>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</si>
  <si>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</si>
  <si>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</si>
  <si>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</si>
  <si>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</si>
  <si>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</si>
  <si>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</si>
  <si>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</si>
  <si>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</si>
  <si>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</si>
  <si>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</si>
  <si>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</si>
  <si>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</si>
  <si>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</si>
  <si>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</si>
  <si>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</si>
  <si>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</si>
  <si>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</si>
  <si>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</si>
  <si>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</si>
  <si>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</si>
  <si>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</si>
  <si>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</si>
  <si>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</si>
  <si>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</si>
  <si>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</si>
  <si>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</si>
  <si>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</si>
  <si>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</si>
  <si>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</si>
  <si>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</si>
  <si>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</si>
  <si>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</si>
  <si>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</si>
  <si>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</si>
  <si>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</si>
  <si>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</si>
  <si>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</si>
  <si>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</si>
  <si>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</si>
  <si>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</si>
  <si>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</si>
  <si>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</si>
  <si>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</si>
  <si>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</si>
  <si>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</si>
  <si>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</si>
  <si>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</si>
  <si>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</si>
  <si>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</si>
  <si>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</si>
  <si>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</si>
  <si>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</si>
  <si>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</si>
  <si>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</si>
  <si>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</si>
  <si>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</si>
  <si>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</si>
  <si>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</si>
  <si>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</si>
  <si>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</si>
  <si>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</si>
  <si>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</si>
  <si>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</si>
  <si>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</si>
  <si>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</si>
  <si>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</si>
  <si>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</si>
  <si>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</si>
  <si>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</si>
  <si>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</si>
  <si>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</si>
  <si>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</si>
  <si>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</si>
  <si>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</si>
  <si>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</si>
  <si>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</si>
  <si>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</si>
  <si>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</si>
  <si>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</si>
  <si>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</si>
  <si>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</si>
  <si>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</si>
  <si>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</si>
  <si>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</si>
  <si>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</si>
  <si>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</si>
  <si>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</si>
  <si>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</si>
  <si>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</si>
  <si>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</si>
  <si>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</si>
  <si>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</si>
  <si>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</si>
  <si>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</si>
  <si>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</si>
  <si>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</si>
  <si>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</si>
  <si>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</si>
  <si>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</si>
  <si>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</si>
  <si>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</si>
  <si>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</si>
  <si>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</si>
  <si>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</si>
  <si>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</si>
  <si>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</si>
  <si>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</si>
  <si>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</si>
  <si>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</si>
  <si>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</si>
  <si>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</si>
  <si>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</si>
  <si>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</si>
  <si>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</si>
  <si>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</si>
  <si>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</si>
  <si>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</si>
  <si>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</si>
  <si>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</si>
  <si>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</si>
  <si>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</si>
  <si>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</si>
  <si>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</si>
  <si>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</si>
  <si>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</si>
  <si>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</si>
  <si>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</si>
  <si>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</si>
  <si>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</si>
  <si>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</si>
  <si>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</si>
  <si>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</si>
  <si>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</si>
  <si>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</si>
  <si>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</si>
  <si>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</si>
  <si>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</si>
  <si>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</si>
  <si>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</si>
  <si>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</si>
  <si>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</si>
  <si>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</si>
  <si>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</si>
  <si>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</si>
  <si>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</si>
  <si>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</si>
  <si>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</si>
  <si>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</si>
  <si>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</si>
  <si>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</si>
  <si>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</si>
  <si>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</si>
  <si>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</si>
  <si>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</si>
  <si>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</si>
  <si>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</si>
  <si>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</si>
  <si>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</si>
  <si>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</si>
  <si>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</si>
  <si>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</si>
  <si>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</si>
  <si>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</si>
  <si>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</si>
  <si>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</si>
  <si>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</si>
  <si>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</si>
  <si>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</si>
  <si>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</si>
  <si>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</si>
  <si>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</si>
  <si>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</si>
  <si>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</si>
  <si>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</si>
  <si>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</si>
  <si>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</si>
  <si>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</si>
  <si>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</si>
  <si>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</si>
  <si>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</si>
  <si>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</si>
  <si>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</si>
  <si>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</si>
  <si>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</si>
  <si>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</si>
  <si>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</si>
  <si>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</si>
  <si>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</si>
  <si>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</si>
  <si>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</si>
  <si>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</si>
  <si>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</si>
  <si>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</si>
  <si>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</si>
  <si>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</si>
  <si>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</si>
  <si>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</si>
  <si>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</si>
  <si>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</si>
  <si>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</si>
  <si>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</si>
  <si>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</si>
  <si>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</si>
  <si>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</si>
  <si>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</si>
  <si>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</si>
  <si>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</si>
  <si>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</si>
  <si>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</si>
  <si>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</si>
  <si>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</si>
  <si>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</si>
  <si>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</si>
  <si>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</si>
  <si>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</si>
  <si>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</si>
  <si>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</si>
  <si>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</si>
  <si>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</si>
  <si>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</si>
  <si>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</si>
  <si>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</si>
  <si>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</si>
  <si>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</si>
  <si>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</si>
  <si>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</si>
  <si>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</si>
  <si>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</si>
  <si>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</si>
  <si>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</si>
  <si>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</si>
  <si>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</si>
  <si>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</si>
  <si>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</si>
  <si>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</si>
  <si>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</si>
  <si>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</si>
  <si>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</si>
  <si>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</si>
  <si>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</si>
  <si>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</si>
  <si>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</si>
  <si>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</si>
  <si>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</si>
  <si>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</si>
  <si>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</si>
  <si>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</si>
  <si>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</si>
  <si>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</si>
  <si>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</si>
  <si>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</si>
  <si>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</si>
  <si>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</si>
  <si>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</si>
  <si>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</si>
  <si>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</si>
  <si>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</si>
  <si>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</si>
  <si>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</si>
  <si>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</si>
  <si>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</si>
  <si>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</si>
  <si>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</si>
  <si>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</si>
  <si>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</si>
  <si>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</si>
  <si>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</si>
  <si>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</si>
  <si>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</si>
  <si>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</si>
  <si>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</si>
  <si>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</si>
  <si>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</si>
  <si>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</si>
  <si>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</si>
  <si>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</si>
  <si>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</si>
  <si>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</si>
  <si>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</si>
  <si>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</si>
  <si>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</si>
  <si>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</si>
  <si>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</si>
  <si>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</si>
  <si>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</si>
  <si>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</si>
  <si>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</si>
  <si>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</si>
  <si>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</si>
  <si>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</si>
  <si>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</si>
  <si>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</si>
  <si>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</si>
  <si>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</si>
  <si>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</si>
  <si>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</si>
  <si>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</si>
  <si>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</si>
  <si>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</si>
  <si>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</si>
  <si>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</si>
  <si>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</si>
  <si>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</si>
  <si>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</si>
  <si>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</si>
  <si>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</si>
  <si>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</si>
  <si>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</si>
  <si>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</si>
  <si>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</si>
  <si>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</si>
  <si>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</si>
  <si>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</si>
  <si>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</si>
  <si>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</si>
  <si>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</si>
  <si>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</si>
  <si>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</si>
  <si>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</si>
  <si>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</si>
  <si>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</si>
  <si>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</si>
  <si>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</si>
  <si>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</si>
  <si>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</si>
  <si>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</si>
  <si>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</si>
  <si>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</si>
  <si>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</si>
  <si>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</si>
  <si>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</si>
  <si>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</si>
  <si>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</si>
  <si>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</si>
  <si>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</si>
  <si>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</si>
  <si>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</si>
  <si>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</si>
  <si>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</si>
  <si>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</si>
  <si>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</si>
  <si>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</si>
  <si>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</si>
  <si>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</si>
  <si>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</si>
  <si>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</si>
  <si>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</si>
  <si>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</si>
  <si>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</si>
  <si>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</si>
  <si>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</si>
  <si>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</si>
  <si>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</si>
  <si>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</si>
  <si>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</si>
  <si>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</si>
  <si>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</si>
  <si>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</si>
  <si>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</si>
  <si>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</si>
  <si>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</si>
  <si>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</si>
  <si>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</si>
  <si>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</si>
  <si>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</si>
  <si>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</si>
  <si>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</si>
  <si>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</si>
  <si>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</si>
  <si>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</si>
  <si>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</si>
  <si>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</si>
  <si>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</si>
  <si>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</si>
  <si>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</si>
  <si>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</si>
  <si>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</si>
  <si>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</si>
  <si>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</si>
  <si>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</si>
  <si>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</si>
  <si>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</si>
  <si>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</si>
  <si>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</si>
  <si>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</si>
  <si>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</si>
  <si>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</si>
  <si>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</si>
  <si>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</si>
  <si>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</si>
  <si>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</si>
  <si>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</si>
  <si>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</si>
  <si>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</si>
  <si>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</si>
  <si>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</si>
  <si>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</si>
  <si>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</si>
  <si>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</si>
  <si>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</si>
  <si>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</si>
  <si>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</si>
  <si>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</si>
  <si>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</si>
  <si>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</si>
  <si>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</si>
  <si>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</si>
  <si>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</si>
  <si>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</si>
  <si>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</si>
  <si>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</si>
  <si>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</si>
  <si>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</si>
  <si>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</si>
  <si>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</si>
  <si>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</si>
  <si>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</si>
  <si>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</si>
  <si>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</si>
  <si>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</si>
  <si>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</si>
  <si>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</si>
  <si>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</si>
  <si>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</si>
  <si>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</si>
  <si>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</si>
  <si>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</si>
  <si>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</si>
  <si>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</si>
  <si>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</si>
  <si>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</si>
  <si>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</si>
  <si>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</si>
  <si>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</si>
  <si>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</si>
  <si>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</si>
  <si>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</si>
  <si>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</si>
  <si>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</si>
  <si>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</si>
  <si>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</si>
  <si>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</si>
  <si>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</si>
  <si>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</si>
  <si>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</si>
  <si>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</si>
  <si>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</si>
  <si>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</si>
  <si>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</si>
  <si>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</si>
  <si>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</si>
  <si>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</si>
  <si>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</si>
  <si>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</si>
  <si>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</si>
  <si>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</si>
  <si>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</si>
  <si>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</si>
  <si>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</si>
  <si>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</si>
  <si>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</si>
  <si>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</si>
  <si>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</si>
  <si>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</si>
  <si>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</si>
  <si>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</si>
  <si>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</si>
  <si>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</si>
  <si>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</si>
  <si>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</si>
  <si>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</si>
  <si>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</si>
  <si>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</si>
  <si>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</si>
  <si>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</si>
  <si>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</si>
  <si>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</si>
  <si>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</si>
  <si>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</si>
  <si>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</si>
  <si>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</si>
  <si>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</si>
  <si>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</si>
  <si>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</si>
  <si>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</si>
  <si>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</si>
  <si>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</si>
  <si>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</si>
  <si>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</si>
  <si>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</si>
  <si>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</si>
  <si>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</si>
  <si>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</si>
  <si>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</si>
  <si>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</si>
  <si>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</si>
  <si>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</si>
  <si>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</si>
  <si>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</si>
  <si>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</si>
  <si>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</si>
  <si>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</si>
  <si>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</si>
  <si>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</si>
  <si>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</si>
  <si>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</si>
  <si>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</si>
  <si>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</si>
  <si>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</si>
  <si>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</si>
  <si>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</si>
  <si>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</si>
  <si>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</si>
  <si>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</si>
  <si>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</si>
  <si>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</si>
  <si>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</si>
  <si>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</si>
  <si>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</si>
  <si>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</si>
  <si>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</si>
  <si>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</si>
  <si>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</si>
  <si>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</si>
  <si>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</si>
  <si>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</si>
  <si>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</si>
  <si>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</si>
  <si>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</si>
  <si>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</si>
  <si>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</si>
  <si>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</si>
  <si>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</si>
  <si>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</si>
  <si>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</si>
  <si>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</si>
  <si>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</si>
  <si>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</si>
  <si>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</si>
  <si>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</si>
  <si>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</si>
  <si>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</si>
  <si>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</si>
  <si>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</si>
  <si>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</si>
  <si>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</si>
  <si>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</si>
  <si>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</si>
  <si>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</si>
  <si>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</si>
  <si>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</si>
  <si>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</si>
  <si>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</si>
  <si>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</si>
  <si>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</si>
  <si>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</si>
  <si>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</si>
  <si>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</si>
  <si>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</si>
  <si>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</si>
  <si>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</si>
  <si>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</si>
  <si>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</si>
  <si>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</si>
  <si>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</si>
  <si>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</si>
  <si>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</si>
  <si>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</si>
  <si>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</si>
  <si>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</si>
  <si>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</si>
  <si>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</si>
  <si>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</si>
  <si>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</si>
  <si>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</si>
  <si>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</si>
  <si>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</si>
  <si>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</si>
  <si>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</si>
  <si>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</si>
  <si>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</si>
  <si>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</si>
  <si>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</si>
  <si>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</si>
  <si>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</si>
  <si>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</si>
  <si>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</si>
  <si>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</si>
  <si>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</si>
  <si>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</si>
  <si>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</si>
  <si>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</si>
  <si>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</si>
  <si>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</si>
  <si>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</si>
  <si>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</si>
  <si>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</si>
  <si>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</si>
  <si>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</si>
  <si>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</si>
  <si>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</si>
  <si>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</si>
  <si>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</si>
  <si>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</si>
  <si>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</si>
  <si>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</si>
  <si>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</si>
  <si>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</si>
  <si>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</si>
  <si>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</si>
  <si>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</si>
  <si>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</si>
  <si>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</si>
  <si>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</si>
  <si>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</si>
  <si>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</si>
  <si>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</si>
  <si>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</si>
  <si>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</si>
  <si>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</si>
  <si>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</si>
  <si>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</si>
  <si>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</si>
  <si>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</si>
  <si>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</si>
  <si>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</si>
  <si>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</si>
  <si>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</si>
  <si>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</si>
  <si>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</si>
  <si>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</si>
  <si>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</si>
  <si>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</si>
  <si>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</si>
  <si>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</si>
  <si>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</si>
  <si>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</si>
  <si>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</si>
  <si>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</si>
  <si>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</si>
  <si>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</si>
  <si>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</si>
  <si>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</si>
  <si>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</si>
  <si>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</si>
  <si>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</si>
  <si>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</si>
  <si>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</si>
  <si>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</si>
  <si>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</si>
  <si>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</si>
  <si>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</si>
  <si>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</si>
  <si>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</si>
  <si>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</si>
  <si>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</si>
  <si>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</si>
  <si>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</si>
  <si>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</si>
  <si>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</si>
  <si>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</si>
  <si>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</si>
  <si>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</si>
  <si>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</si>
  <si>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</si>
  <si>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</si>
  <si>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</si>
  <si>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</si>
  <si>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</si>
  <si>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</si>
  <si>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</si>
  <si>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</si>
  <si>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</si>
  <si>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</si>
  <si>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</si>
  <si>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</si>
  <si>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</si>
  <si>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</si>
  <si>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</si>
  <si>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</si>
  <si>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</si>
  <si>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</si>
  <si>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</si>
  <si>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</si>
  <si>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</si>
  <si>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</si>
  <si>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</si>
  <si>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</si>
  <si>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</si>
  <si>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</si>
  <si>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</si>
  <si>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</si>
  <si>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</si>
  <si>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</si>
  <si>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</si>
  <si>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</si>
  <si>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</si>
  <si>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</si>
  <si>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</si>
  <si>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</si>
  <si>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</si>
  <si>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</si>
  <si>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</si>
  <si>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</si>
  <si>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</si>
  <si>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</si>
  <si>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</si>
  <si>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</si>
  <si>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</si>
  <si>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</si>
  <si>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</si>
  <si>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</si>
  <si>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</si>
  <si>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</si>
  <si>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</si>
  <si>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</si>
  <si>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</si>
  <si>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</si>
  <si>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</si>
  <si>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</si>
  <si>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</si>
  <si>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</si>
  <si>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</si>
  <si>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</si>
  <si>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</si>
  <si>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</si>
  <si>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</si>
  <si>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</si>
  <si>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</si>
  <si>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</si>
  <si>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</si>
  <si>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</si>
  <si>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</si>
  <si>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</si>
  <si>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</si>
  <si>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</si>
  <si>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</si>
  <si>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</si>
  <si>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</si>
  <si>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</si>
  <si>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</si>
  <si>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</si>
  <si>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</si>
  <si>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</si>
  <si>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</si>
  <si>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</si>
  <si>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</si>
  <si>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</si>
  <si>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</si>
  <si>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</si>
  <si>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</si>
  <si>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</si>
  <si>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</si>
  <si>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</si>
  <si>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</si>
  <si>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</si>
  <si>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</si>
  <si>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</si>
  <si>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</si>
  <si>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</si>
  <si>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</si>
  <si>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</si>
  <si>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</si>
  <si>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</si>
  <si>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</si>
  <si>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</si>
  <si>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</si>
  <si>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</si>
  <si>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</si>
  <si>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</si>
  <si>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</si>
  <si>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</si>
  <si>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</si>
  <si>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</si>
  <si>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</si>
  <si>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</si>
  <si>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</si>
  <si>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</si>
  <si>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</si>
  <si>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</si>
  <si>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</si>
  <si>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</si>
  <si>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</si>
  <si>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</si>
  <si>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</si>
  <si>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</si>
  <si>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</si>
  <si>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</si>
  <si>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</si>
  <si>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</si>
  <si>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</si>
  <si>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</si>
  <si>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</si>
  <si>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</si>
  <si>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</si>
  <si>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</si>
  <si>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</si>
  <si>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</si>
  <si>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</si>
  <si>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</si>
  <si>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</si>
  <si>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</si>
  <si>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</si>
  <si>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</si>
  <si>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</si>
  <si>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</si>
  <si>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</si>
  <si>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</si>
  <si>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</si>
  <si>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</si>
  <si>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</si>
  <si>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</si>
  <si>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</si>
  <si>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</si>
  <si>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</si>
  <si>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</si>
  <si>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</si>
  <si>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</si>
  <si>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</si>
  <si>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</si>
  <si>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</si>
  <si>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</si>
  <si>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</si>
  <si>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</si>
  <si>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</si>
  <si>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</si>
  <si>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</si>
  <si>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</si>
  <si>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</si>
  <si>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</si>
  <si>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</si>
  <si>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</si>
  <si>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</si>
  <si>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</si>
  <si>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</si>
  <si>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</si>
  <si>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</si>
  <si>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</si>
  <si>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</si>
  <si>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</si>
  <si>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</si>
  <si>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</si>
  <si>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</si>
  <si>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</si>
  <si>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</si>
  <si>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</si>
  <si>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</si>
  <si>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</si>
  <si>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</si>
  <si>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</si>
  <si>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</si>
  <si>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</si>
  <si>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</si>
  <si>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</si>
  <si>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</si>
  <si>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</si>
  <si>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</si>
  <si>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</si>
  <si>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</si>
  <si>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</si>
  <si>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</si>
  <si>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</si>
  <si>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</si>
  <si>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</si>
  <si>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</si>
  <si>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</si>
  <si>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</si>
  <si>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</si>
  <si>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</si>
  <si>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</si>
  <si>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</si>
  <si>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</si>
  <si>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</si>
  <si>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</si>
  <si>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</si>
  <si>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</si>
  <si>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</si>
  <si>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</si>
  <si>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</si>
  <si>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</si>
  <si>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</si>
  <si>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</si>
  <si>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</si>
  <si>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</si>
  <si>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</si>
  <si>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</si>
  <si>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</si>
  <si>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</si>
  <si>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</si>
  <si>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</si>
  <si>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</si>
  <si>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</si>
  <si>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</si>
  <si>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</si>
  <si>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</si>
  <si>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</si>
  <si>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</si>
  <si>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</si>
  <si>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</si>
  <si>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</si>
  <si>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</si>
  <si>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</si>
  <si>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</si>
  <si>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</si>
  <si>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</si>
  <si>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</si>
  <si>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</si>
  <si>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</si>
  <si>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</si>
  <si>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</si>
  <si>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</si>
  <si>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</si>
  <si>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</si>
  <si>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</si>
  <si>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</si>
  <si>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</si>
  <si>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</si>
  <si>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</si>
  <si>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</si>
  <si>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</si>
  <si>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</si>
  <si>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</si>
  <si>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</si>
  <si>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</si>
  <si>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</si>
  <si>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</si>
  <si>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</si>
  <si>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</si>
  <si>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</si>
  <si>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</si>
  <si>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</si>
  <si>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</si>
  <si>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</si>
  <si>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</si>
  <si>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</si>
  <si>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</si>
  <si>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</si>
  <si>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</si>
  <si>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</si>
  <si>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</si>
  <si>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</si>
  <si>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</si>
  <si>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</si>
  <si>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</si>
  <si>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</si>
  <si>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</si>
  <si>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</si>
  <si>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</si>
  <si>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</si>
  <si>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</si>
  <si>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</si>
  <si>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</si>
  <si>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</si>
  <si>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</si>
  <si>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</si>
  <si>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</si>
  <si>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</si>
  <si>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</si>
  <si>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</si>
  <si>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</si>
  <si>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</si>
  <si>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</si>
  <si>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</si>
  <si>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</si>
  <si>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</si>
  <si>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</si>
  <si>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</si>
  <si>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</si>
  <si>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</si>
  <si>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</si>
  <si>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</si>
  <si>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</si>
  <si>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</si>
  <si>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</si>
  <si>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</si>
  <si>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</si>
  <si>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</si>
  <si>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</si>
  <si>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</si>
  <si>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</si>
  <si>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</si>
  <si>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</si>
  <si>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</si>
  <si>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</si>
  <si>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</si>
  <si>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</si>
  <si>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</si>
  <si>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</si>
  <si>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</si>
  <si>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</si>
  <si>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</si>
  <si>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</si>
  <si>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</si>
  <si>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</si>
  <si>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</si>
  <si>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</si>
  <si>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</si>
  <si>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</si>
  <si>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</si>
  <si>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</si>
  <si>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</si>
  <si>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</si>
  <si>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</si>
  <si>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</si>
  <si>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</si>
  <si>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</si>
  <si>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</si>
  <si>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</si>
  <si>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</si>
  <si>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</si>
  <si>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</si>
  <si>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</si>
  <si>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</si>
  <si>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</si>
  <si>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</si>
  <si>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</si>
  <si>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</si>
  <si>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</si>
  <si>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</si>
  <si>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</si>
  <si>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</si>
  <si>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</si>
  <si>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</si>
  <si>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</si>
  <si>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</si>
  <si>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</si>
  <si>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</si>
  <si>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</si>
  <si>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</si>
  <si>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</si>
  <si>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</si>
  <si>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</si>
  <si>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</si>
  <si>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</si>
  <si>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</si>
  <si>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</si>
  <si>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</si>
  <si>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</si>
  <si>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</si>
  <si>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</si>
  <si>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</si>
  <si>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</si>
  <si>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</si>
  <si>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</si>
  <si>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</si>
  <si>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</si>
  <si>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</si>
  <si>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</si>
  <si>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</si>
  <si>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</si>
  <si>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</si>
  <si>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</si>
  <si>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</si>
  <si>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</si>
  <si>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</si>
  <si>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</si>
  <si>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</si>
  <si>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</si>
  <si>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</si>
  <si>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</si>
  <si>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</si>
  <si>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</si>
  <si>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</si>
  <si>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</si>
  <si>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</si>
  <si>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</si>
  <si>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</si>
  <si>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</si>
  <si>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</si>
  <si>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</si>
  <si>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</si>
  <si>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</si>
  <si>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</si>
  <si>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</si>
  <si>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</si>
  <si>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</si>
  <si>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</si>
  <si>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</si>
  <si>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</si>
  <si>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</si>
  <si>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</si>
  <si>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</si>
  <si>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</si>
  <si>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</si>
  <si>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</si>
  <si>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</si>
  <si>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</si>
  <si>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</si>
  <si>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</si>
  <si>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</si>
  <si>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</si>
  <si>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</si>
  <si>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</si>
  <si>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</si>
  <si>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</si>
  <si>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</si>
  <si>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</si>
  <si>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</si>
  <si>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</si>
  <si>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</si>
  <si>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</si>
  <si>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</si>
  <si>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</si>
  <si>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</si>
  <si>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</si>
  <si>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</si>
  <si>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</si>
  <si>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</si>
  <si>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</si>
  <si>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</si>
  <si>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</si>
  <si>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</si>
  <si>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</si>
  <si>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</si>
  <si>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</si>
  <si>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</si>
  <si>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</si>
  <si>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</si>
  <si>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</si>
  <si>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</si>
  <si>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</si>
  <si>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</si>
  <si>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</si>
  <si>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</si>
  <si>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</si>
  <si>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</si>
  <si>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</si>
  <si>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</si>
  <si>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</si>
  <si>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</si>
  <si>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</si>
  <si>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</si>
  <si>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</si>
  <si>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</si>
  <si>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</si>
  <si>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</si>
  <si>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</si>
  <si>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</si>
  <si>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</si>
  <si>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</si>
  <si>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</si>
  <si>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</si>
  <si>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</si>
  <si>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</si>
  <si>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</si>
  <si>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</si>
  <si>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</si>
  <si>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</si>
  <si>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</si>
  <si>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</si>
  <si>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</si>
  <si>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</si>
  <si>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</si>
  <si>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</si>
  <si>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</si>
  <si>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</si>
  <si>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</si>
  <si>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</si>
  <si>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</si>
  <si>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</si>
  <si>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</si>
  <si>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</si>
  <si>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</si>
  <si>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</si>
  <si>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</si>
  <si>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</si>
  <si>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</si>
  <si>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</si>
  <si>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</si>
  <si>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</si>
  <si>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</si>
  <si>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</si>
  <si>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</si>
  <si>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</si>
  <si>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</si>
  <si>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</si>
  <si>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</si>
  <si>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</si>
  <si>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</si>
  <si>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</si>
  <si>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</si>
  <si>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</si>
  <si>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</si>
  <si>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</si>
  <si>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</si>
  <si>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</si>
  <si>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</si>
  <si>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</si>
  <si>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</si>
  <si>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</si>
  <si>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</si>
  <si>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</si>
  <si>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</si>
  <si>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</si>
  <si>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</si>
  <si>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</si>
  <si>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</si>
  <si>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</si>
  <si>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</si>
  <si>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</si>
  <si>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</si>
  <si>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</si>
  <si>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</si>
  <si>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</si>
  <si>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</si>
  <si>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</si>
  <si>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</si>
  <si>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</si>
  <si>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</si>
  <si>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</si>
  <si>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</si>
  <si>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</si>
  <si>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</si>
  <si>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</si>
  <si>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</si>
  <si>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</si>
  <si>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</si>
  <si>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</si>
  <si>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</si>
  <si>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</si>
  <si>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</si>
  <si>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</si>
  <si>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</si>
  <si>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</si>
  <si>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</si>
  <si>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</si>
  <si>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</si>
  <si>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</si>
  <si>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</si>
  <si>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</si>
  <si>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</si>
  <si>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</si>
  <si>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</si>
  <si>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</si>
  <si>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</si>
  <si>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</si>
  <si>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</si>
  <si>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</si>
  <si>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</si>
  <si>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</si>
  <si>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</si>
  <si>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</si>
  <si>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</si>
  <si>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</si>
  <si>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</si>
  <si>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</si>
  <si>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</si>
  <si>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</si>
  <si>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</si>
  <si>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</si>
  <si>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</si>
  <si>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</si>
  <si>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</si>
  <si>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</si>
  <si>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</si>
  <si>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</si>
  <si>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</si>
  <si>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</si>
  <si>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</si>
  <si>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</si>
  <si>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</si>
  <si>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</si>
  <si>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</si>
  <si>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</si>
  <si>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</si>
  <si>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</si>
  <si>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</si>
  <si>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</si>
  <si>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</si>
  <si>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</si>
  <si>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</si>
  <si>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</si>
  <si>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</si>
  <si>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</si>
  <si>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</si>
  <si>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</si>
  <si>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</si>
  <si>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</si>
  <si>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</si>
  <si>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</si>
  <si>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</si>
  <si>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</si>
  <si>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</si>
  <si>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</si>
  <si>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</si>
  <si>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</si>
  <si>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</si>
  <si>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</si>
  <si>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</si>
  <si>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</si>
  <si>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</si>
  <si>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</si>
  <si>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</si>
  <si>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</si>
  <si>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</si>
  <si>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</si>
  <si>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</si>
  <si>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</si>
  <si>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</si>
  <si>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</si>
  <si>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</si>
  <si>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</si>
  <si>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</si>
  <si>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</si>
  <si>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</si>
  <si>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</si>
  <si>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</si>
  <si>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</si>
  <si>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</si>
  <si>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</si>
  <si>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</si>
  <si>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</si>
  <si>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</si>
  <si>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</si>
  <si>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</si>
  <si>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</si>
  <si>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</si>
  <si>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</si>
  <si>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</si>
  <si>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</si>
  <si>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</si>
  <si>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</si>
  <si>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</si>
  <si>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</si>
  <si>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</si>
  <si>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</si>
  <si>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</si>
  <si>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</si>
  <si>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</si>
  <si>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</si>
  <si>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</si>
  <si>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</si>
  <si>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</si>
  <si>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</si>
  <si>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</si>
  <si>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</si>
  <si>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</si>
  <si>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</si>
  <si>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</si>
  <si>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</si>
  <si>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</si>
  <si>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</si>
  <si>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</si>
  <si>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</si>
  <si>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</si>
  <si>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</si>
  <si>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</si>
  <si>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</si>
  <si>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</si>
  <si>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</si>
  <si>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</si>
  <si>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</si>
  <si>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</si>
  <si>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</si>
  <si>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</si>
  <si>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</si>
  <si>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</si>
  <si>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</si>
  <si>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</si>
  <si>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</si>
  <si>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</si>
  <si>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</si>
  <si>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</si>
  <si>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</si>
  <si>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</si>
  <si>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</si>
  <si>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</si>
  <si>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</si>
  <si>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</si>
  <si>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</si>
  <si>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</si>
  <si>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</si>
  <si>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</si>
  <si>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</si>
  <si>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</si>
  <si>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</si>
  <si>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</si>
  <si>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</si>
  <si>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</si>
  <si>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</si>
  <si>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</si>
  <si>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</si>
  <si>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</si>
  <si>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</si>
  <si>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</si>
  <si>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</si>
  <si>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</si>
  <si>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</si>
  <si>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</si>
  <si>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</si>
  <si>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</si>
  <si>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</si>
  <si>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</si>
  <si>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</si>
  <si>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</si>
  <si>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</si>
  <si>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</si>
  <si>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</si>
  <si>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</si>
  <si>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</si>
  <si>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</si>
  <si>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</si>
  <si>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</si>
  <si>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</si>
  <si>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</si>
  <si>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</si>
  <si>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</si>
  <si>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</si>
  <si>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</si>
  <si>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</si>
  <si>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</si>
  <si>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</si>
  <si>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</si>
  <si>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</si>
  <si>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</si>
  <si>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</si>
  <si>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</si>
  <si>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</si>
  <si>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</si>
  <si>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</si>
  <si>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</si>
  <si>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</si>
  <si>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</si>
  <si>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</si>
  <si>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</si>
  <si>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</si>
  <si>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</si>
  <si>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</si>
  <si>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</si>
  <si>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</si>
  <si>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</si>
  <si>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</si>
  <si>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</si>
  <si>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</si>
  <si>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</si>
  <si>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</si>
  <si>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</si>
  <si>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</si>
  <si>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</si>
  <si>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</si>
  <si>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</si>
  <si>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</si>
  <si>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</si>
  <si>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</si>
  <si>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</si>
  <si>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</si>
  <si>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</si>
  <si>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</si>
  <si>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</si>
  <si>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</si>
  <si>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</si>
  <si>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</si>
  <si>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</si>
  <si>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</si>
  <si>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</si>
  <si>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</si>
  <si>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</si>
  <si>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</si>
  <si>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</si>
  <si>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</si>
  <si>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</si>
  <si>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</si>
  <si>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</si>
  <si>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</si>
  <si>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</si>
  <si>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</si>
  <si>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</si>
  <si>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</si>
  <si>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</si>
  <si>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</si>
  <si>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</si>
  <si>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</si>
  <si>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</si>
  <si>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</si>
  <si>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</si>
  <si>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</si>
  <si>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</si>
  <si>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</si>
  <si>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</si>
  <si>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</si>
  <si>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</si>
  <si>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</si>
  <si>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</si>
  <si>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</si>
  <si>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</si>
  <si>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</si>
  <si>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</si>
  <si>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</si>
  <si>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</si>
  <si>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</si>
  <si>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</si>
  <si>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</si>
  <si>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</si>
  <si>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</si>
  <si>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</si>
  <si>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</si>
  <si>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</si>
  <si>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</si>
  <si>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</si>
  <si>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</si>
  <si>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</si>
  <si>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</si>
  <si>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</si>
  <si>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</si>
  <si>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</si>
  <si>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</si>
  <si>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</si>
  <si>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</si>
  <si>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</si>
  <si>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</si>
  <si>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</si>
  <si>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</si>
  <si>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</si>
  <si>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</si>
  <si>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</si>
  <si>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</si>
  <si>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</si>
  <si>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</si>
  <si>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</si>
  <si>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</si>
  <si>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</si>
  <si>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</si>
  <si>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</si>
  <si>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</si>
  <si>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</si>
  <si>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</si>
  <si>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</si>
  <si>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</si>
  <si>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</si>
  <si>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</si>
  <si>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</si>
  <si>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</si>
  <si>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</si>
  <si>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</si>
  <si>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</si>
  <si>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</si>
  <si>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</si>
  <si>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</si>
  <si>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</si>
  <si>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</si>
  <si>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</si>
  <si>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</si>
  <si>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</si>
  <si>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</si>
  <si>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</si>
  <si>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</si>
  <si>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</si>
  <si>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</si>
  <si>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</si>
  <si>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</si>
  <si>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</si>
  <si>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</si>
  <si>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</si>
  <si>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</si>
  <si>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</si>
  <si>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</si>
  <si>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</si>
  <si>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</si>
  <si>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</si>
  <si>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</si>
  <si>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</si>
  <si>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</si>
  <si>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</si>
  <si>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</si>
  <si>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</si>
  <si>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</si>
  <si>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</si>
  <si>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</si>
  <si>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</si>
  <si>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</si>
  <si>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</si>
  <si>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</si>
  <si>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</si>
  <si>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</si>
  <si>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</si>
  <si>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</si>
  <si>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</si>
  <si>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</si>
  <si>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</si>
  <si>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</si>
  <si>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</si>
  <si>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</si>
  <si>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</si>
  <si>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</si>
  <si>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</si>
  <si>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</si>
  <si>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</si>
  <si>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</si>
  <si>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</si>
  <si>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</si>
  <si>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</si>
  <si>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</si>
  <si>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</si>
  <si>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</si>
  <si>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</si>
  <si>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</si>
  <si>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</si>
  <si>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</si>
  <si>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</si>
  <si>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</si>
  <si>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</si>
  <si>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</si>
  <si>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</si>
  <si>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</si>
  <si>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</si>
  <si>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</si>
  <si>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</si>
  <si>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</si>
  <si>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</si>
  <si>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</si>
  <si>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</si>
  <si>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</si>
  <si>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</si>
  <si>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</si>
  <si>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</si>
  <si>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</si>
  <si>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</si>
  <si>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</si>
  <si>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</si>
  <si>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</si>
  <si>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</si>
  <si>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</si>
  <si>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</si>
  <si>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</si>
  <si>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</si>
  <si>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</si>
  <si>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</si>
  <si>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</si>
  <si>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</si>
  <si>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</si>
  <si>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</si>
  <si>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</si>
  <si>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</si>
  <si>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</si>
  <si>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</si>
  <si>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</si>
  <si>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</si>
  <si>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</si>
  <si>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</si>
  <si>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</si>
  <si>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</si>
  <si>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</si>
  <si>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</si>
  <si>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</si>
  <si>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</si>
  <si>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</si>
  <si>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</si>
  <si>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</si>
  <si>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</si>
  <si>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</si>
  <si>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</si>
  <si>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</si>
  <si>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</si>
  <si>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</si>
  <si>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</si>
  <si>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</si>
  <si>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</si>
  <si>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</si>
  <si>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</si>
  <si>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</si>
  <si>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</si>
  <si>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</si>
  <si>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</si>
  <si>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</si>
  <si>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</si>
  <si>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</si>
  <si>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</si>
  <si>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</si>
  <si>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</si>
  <si>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</si>
  <si>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</si>
  <si>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</si>
  <si>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</si>
  <si>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</si>
  <si>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</si>
  <si>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</si>
  <si>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</si>
  <si>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</si>
  <si>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</si>
  <si>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</si>
  <si>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</si>
  <si>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</si>
  <si>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</si>
  <si>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</si>
  <si>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</si>
  <si>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</si>
  <si>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</si>
  <si>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</si>
  <si>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</si>
  <si>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</si>
  <si>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</si>
  <si>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</si>
  <si>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</si>
  <si>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</si>
  <si>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</si>
  <si>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</si>
  <si>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</si>
  <si>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</si>
  <si>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</si>
  <si>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</si>
  <si>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</si>
  <si>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</si>
  <si>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</si>
  <si>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</si>
  <si>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</si>
  <si>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</si>
  <si>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</si>
  <si>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</si>
  <si>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</si>
  <si>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</si>
  <si>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</si>
  <si>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</si>
  <si>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</si>
  <si>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</si>
  <si>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</si>
  <si>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</si>
  <si>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</si>
  <si>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</si>
  <si>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</si>
  <si>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</si>
  <si>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</si>
  <si>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</si>
  <si>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</si>
  <si>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</si>
  <si>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</si>
  <si>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</si>
  <si>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</si>
  <si>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</si>
  <si>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</si>
  <si>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</si>
  <si>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</si>
  <si>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</si>
  <si>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</si>
  <si>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</si>
  <si>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</si>
  <si>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</si>
  <si>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</si>
  <si>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</si>
  <si>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</si>
  <si>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</si>
  <si>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</si>
  <si>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</si>
  <si>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</si>
  <si>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</si>
  <si>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</si>
  <si>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</si>
  <si>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</si>
  <si>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</si>
  <si>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</si>
  <si>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</si>
  <si>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</si>
  <si>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</si>
  <si>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</si>
  <si>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</si>
  <si>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</si>
  <si>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</si>
  <si>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</si>
  <si>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</si>
  <si>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</si>
  <si>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</si>
  <si>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</si>
  <si>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</si>
  <si>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</si>
  <si>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</si>
  <si>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</si>
  <si>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</si>
  <si>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</si>
  <si>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</si>
  <si>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</si>
  <si>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</si>
  <si>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</si>
  <si>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</si>
  <si>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</si>
  <si>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</si>
  <si>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</si>
  <si>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</si>
  <si>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</si>
  <si>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</si>
  <si>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</si>
  <si>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</si>
  <si>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</si>
  <si>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</si>
  <si>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</si>
  <si>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</si>
  <si>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</si>
  <si>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</si>
  <si>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</si>
  <si>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</si>
  <si>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</si>
  <si>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</si>
  <si>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</si>
  <si>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</si>
  <si>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</si>
  <si>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</si>
  <si>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</si>
  <si>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</si>
  <si>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</si>
  <si>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</si>
  <si>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</si>
  <si>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</si>
  <si>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</si>
  <si>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</si>
  <si>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</si>
  <si>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</si>
  <si>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</si>
  <si>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</si>
  <si>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</si>
  <si>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</si>
  <si>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</si>
  <si>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</si>
  <si>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</si>
  <si>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</si>
  <si>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</si>
  <si>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</si>
  <si>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</si>
  <si>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</si>
  <si>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</si>
  <si>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</si>
  <si>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</si>
  <si>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</si>
  <si>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</si>
  <si>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</si>
  <si>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</si>
  <si>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</si>
  <si>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</si>
  <si>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</si>
  <si>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</si>
  <si>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</si>
  <si>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</si>
  <si>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</si>
  <si>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</si>
  <si>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</si>
  <si>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</si>
  <si>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</si>
  <si>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</si>
  <si>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</si>
  <si>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</si>
  <si>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</si>
  <si>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</si>
  <si>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</si>
  <si>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</si>
  <si>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</si>
  <si>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</si>
  <si>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</si>
  <si>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</si>
  <si>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</si>
  <si>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</si>
  <si>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</si>
  <si>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</si>
  <si>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</si>
  <si>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</si>
  <si>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</si>
  <si>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</si>
  <si>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</si>
  <si>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</si>
  <si>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</si>
  <si>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</si>
  <si>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</si>
  <si>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</si>
  <si>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</si>
  <si>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</si>
  <si>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</si>
  <si>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</si>
  <si>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</si>
  <si>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</si>
  <si>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</si>
  <si>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</si>
  <si>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</si>
  <si>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</si>
  <si>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</si>
  <si>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</si>
  <si>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</si>
  <si>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</si>
  <si>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</si>
  <si>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</si>
  <si>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</si>
  <si>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</si>
  <si>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</si>
  <si>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</si>
  <si>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</si>
  <si>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</si>
  <si>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</si>
  <si>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</si>
  <si>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</si>
  <si>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</si>
  <si>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</si>
  <si>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</si>
  <si>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</si>
  <si>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</si>
  <si>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</si>
  <si>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</si>
  <si>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</si>
  <si>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</si>
  <si>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</si>
  <si>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</si>
  <si>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</si>
  <si>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</si>
  <si>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</si>
  <si>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</si>
  <si>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</si>
  <si>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</si>
  <si>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</si>
  <si>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</si>
  <si>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</si>
  <si>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</si>
  <si>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</si>
  <si>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</si>
  <si>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</si>
  <si>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</si>
  <si>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</si>
  <si>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</si>
  <si>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</si>
  <si>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</si>
  <si>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</si>
  <si>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</si>
  <si>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</si>
  <si>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</si>
  <si>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</si>
  <si>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</si>
  <si>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</si>
  <si>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</si>
  <si>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</si>
  <si>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</si>
  <si>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</si>
  <si>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</si>
  <si>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</si>
  <si>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</si>
  <si>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</si>
  <si>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</si>
  <si>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</si>
  <si>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</si>
  <si>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</si>
  <si>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</si>
  <si>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</si>
  <si>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</si>
  <si>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</si>
  <si>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</si>
  <si>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</si>
  <si>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</si>
  <si>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</si>
  <si>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</si>
  <si>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</si>
  <si>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</si>
  <si>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</si>
  <si>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</si>
  <si>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</si>
  <si>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</si>
  <si>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</si>
  <si>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</si>
  <si>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</si>
  <si>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</si>
  <si>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</si>
  <si>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</si>
  <si>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</si>
  <si>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</si>
  <si>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</si>
  <si>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</si>
  <si>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</si>
  <si>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</si>
  <si>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</si>
  <si>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</si>
  <si>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</si>
  <si>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</si>
  <si>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</si>
  <si>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</si>
  <si>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</si>
  <si>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</si>
  <si>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</si>
  <si>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</si>
  <si>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</si>
  <si>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</si>
  <si>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</si>
  <si>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</si>
  <si>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</si>
  <si>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</si>
  <si>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</si>
  <si>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</si>
  <si>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</si>
  <si>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</si>
  <si>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</si>
  <si>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</si>
  <si>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</si>
  <si>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</si>
  <si>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</si>
  <si>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</si>
  <si>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</si>
  <si>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</si>
  <si>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</si>
  <si>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</si>
  <si>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</si>
  <si>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</si>
  <si>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</si>
  <si>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</si>
  <si>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</si>
  <si>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</si>
  <si>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</si>
  <si>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</si>
  <si>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</si>
  <si>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</si>
  <si>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</si>
  <si>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</si>
  <si>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</si>
  <si>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</si>
  <si>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</si>
  <si>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</si>
  <si>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</si>
  <si>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</si>
  <si>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</si>
  <si>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</si>
  <si>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</si>
  <si>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</si>
  <si>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</si>
  <si>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</si>
  <si>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</si>
  <si>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</si>
  <si>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</si>
  <si>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</si>
  <si>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</si>
  <si>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</si>
  <si>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</si>
  <si>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</si>
  <si>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</si>
  <si>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</si>
  <si>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</si>
  <si>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</si>
  <si>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</si>
  <si>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</si>
  <si>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</si>
  <si>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</si>
  <si>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</si>
  <si>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</si>
  <si>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</si>
  <si>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</si>
  <si>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</si>
  <si>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</si>
  <si>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</si>
  <si>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</si>
  <si>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</si>
  <si>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</si>
  <si>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</si>
  <si>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</si>
  <si>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</si>
  <si>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</si>
  <si>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</si>
  <si>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</si>
  <si>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</si>
  <si>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</si>
  <si>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</si>
  <si>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</si>
  <si>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</si>
  <si>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</si>
  <si>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</si>
  <si>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</si>
  <si>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</si>
  <si>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</si>
  <si>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</si>
  <si>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</si>
  <si>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</si>
  <si>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</si>
  <si>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</si>
  <si>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</si>
  <si>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</si>
  <si>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</si>
  <si>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</si>
  <si>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</si>
  <si>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</si>
  <si>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</si>
  <si>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</si>
  <si>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</si>
  <si>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</si>
  <si>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</si>
  <si>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</si>
  <si>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</si>
  <si>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</si>
  <si>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</si>
  <si>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</si>
  <si>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</si>
  <si>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</si>
  <si>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</si>
  <si>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</si>
  <si>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</si>
  <si>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</si>
  <si>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</si>
  <si>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</si>
  <si>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</si>
  <si>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</si>
  <si>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</si>
  <si>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</si>
  <si>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</si>
  <si>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</si>
  <si>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</si>
  <si>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</si>
  <si>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</si>
  <si>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</si>
  <si>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</si>
  <si>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</si>
  <si>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</si>
  <si>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</si>
  <si>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</si>
  <si>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</si>
  <si>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</si>
  <si>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</si>
  <si>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</si>
  <si>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</si>
  <si>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</si>
  <si>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</si>
  <si>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</si>
  <si>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</si>
  <si>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</si>
  <si>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</si>
  <si>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</si>
  <si>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</si>
  <si>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</si>
  <si>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</si>
  <si>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</si>
  <si>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</si>
  <si>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</si>
  <si>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</si>
  <si>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</si>
  <si>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</si>
  <si>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</si>
  <si>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</si>
  <si>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</si>
  <si>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</si>
  <si>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</si>
  <si>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</si>
  <si>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</si>
  <si>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</si>
  <si>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</si>
  <si>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</si>
  <si>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</si>
  <si>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</si>
  <si>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</si>
  <si>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</si>
  <si>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</si>
  <si>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</si>
  <si>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</si>
  <si>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</si>
  <si>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</si>
  <si>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</si>
  <si>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</si>
  <si>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</si>
  <si>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</si>
  <si>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</si>
  <si>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</si>
  <si>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</si>
  <si>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</si>
  <si>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</si>
  <si>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</si>
  <si>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</si>
  <si>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</si>
  <si>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</si>
  <si>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</si>
  <si>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</si>
  <si>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</si>
  <si>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</si>
  <si>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</si>
  <si>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</si>
  <si>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</si>
  <si>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</si>
  <si>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</si>
  <si>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</si>
  <si>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</si>
  <si>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</si>
  <si>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</si>
  <si>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</si>
  <si>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</si>
  <si>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</si>
  <si>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</si>
  <si>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</si>
  <si>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</si>
  <si>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</si>
  <si>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</si>
  <si>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</si>
  <si>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</si>
  <si>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</si>
  <si>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</si>
  <si>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</si>
  <si>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</si>
  <si>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</si>
  <si>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</si>
  <si>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</si>
  <si>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</si>
  <si>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</si>
  <si>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</si>
  <si>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</si>
  <si>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</si>
  <si>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</si>
  <si>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</si>
  <si>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</si>
  <si>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</si>
  <si>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</si>
  <si>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</si>
  <si>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</si>
  <si>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</si>
  <si>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</si>
  <si>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</si>
  <si>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</si>
  <si>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</si>
  <si>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</si>
  <si>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</si>
  <si>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</si>
  <si>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</si>
  <si>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</si>
  <si>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</si>
  <si>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</si>
  <si>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</si>
  <si>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</si>
  <si>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</si>
  <si>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</si>
  <si>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</si>
  <si>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</si>
  <si>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</si>
  <si>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</si>
  <si>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</si>
  <si>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</si>
  <si>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</si>
  <si>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</si>
  <si>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</si>
  <si>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</si>
  <si>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</si>
  <si>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</si>
  <si>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</si>
  <si>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</si>
  <si>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</si>
  <si>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</si>
  <si>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</si>
  <si>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</si>
  <si>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</si>
  <si>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</si>
  <si>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</si>
  <si>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</si>
  <si>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</si>
  <si>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</si>
  <si>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</si>
  <si>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</si>
  <si>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</si>
  <si>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</si>
  <si>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</si>
  <si>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</si>
  <si>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</si>
  <si>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</si>
  <si>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</si>
  <si>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</si>
  <si>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</si>
  <si>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</si>
  <si>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</si>
  <si>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</si>
  <si>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</si>
  <si>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</si>
  <si>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</si>
  <si>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</si>
  <si>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</si>
  <si>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</si>
  <si>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</si>
  <si>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</si>
  <si>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</si>
  <si>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</si>
  <si>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</si>
  <si>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</si>
  <si>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</si>
  <si>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</si>
  <si>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</si>
  <si>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</si>
  <si>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</si>
  <si>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</si>
  <si>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</si>
  <si>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</si>
  <si>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</si>
  <si>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</si>
  <si>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</si>
  <si>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</si>
  <si>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</si>
  <si>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</si>
  <si>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</si>
  <si>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</si>
  <si>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</si>
  <si>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</si>
  <si>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</si>
  <si>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</si>
  <si>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</si>
  <si>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</si>
  <si>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</si>
  <si>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</si>
  <si>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</si>
  <si>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</si>
  <si>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</si>
  <si>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</si>
  <si>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</si>
  <si>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</si>
  <si>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</si>
  <si>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</si>
  <si>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</si>
  <si>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</si>
  <si>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</si>
  <si>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</si>
  <si>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</si>
  <si>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</si>
  <si>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</si>
  <si>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</si>
  <si>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</si>
  <si>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</si>
  <si>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</si>
  <si>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</si>
  <si>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</si>
  <si>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</si>
  <si>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</si>
  <si>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</si>
  <si>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</si>
  <si>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</si>
  <si>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</si>
  <si>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</si>
  <si>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</si>
  <si>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</si>
  <si>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</si>
  <si>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</si>
  <si>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</si>
  <si>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</si>
  <si>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</si>
  <si>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</si>
  <si>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</si>
  <si>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</si>
  <si>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</si>
  <si>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</si>
  <si>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</si>
  <si>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</si>
  <si>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</si>
  <si>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</si>
  <si>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</si>
  <si>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</si>
  <si>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</si>
  <si>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</si>
  <si>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</si>
  <si>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</si>
  <si>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</si>
  <si>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</si>
  <si>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</si>
  <si>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</si>
  <si>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</si>
  <si>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</si>
  <si>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</si>
  <si>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</si>
  <si>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</si>
  <si>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</si>
  <si>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</si>
  <si>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</si>
  <si>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</si>
  <si>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</si>
  <si>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</si>
  <si>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</si>
  <si>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</si>
  <si>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</si>
  <si>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</si>
  <si>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</si>
  <si>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</si>
  <si>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</si>
  <si>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</si>
  <si>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</si>
  <si>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</si>
  <si>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</si>
  <si>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</si>
  <si>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</si>
  <si>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</si>
  <si>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</si>
  <si>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</si>
  <si>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</si>
  <si>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</si>
  <si>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</si>
  <si>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</si>
  <si>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</si>
  <si>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</si>
  <si>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</si>
  <si>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</si>
  <si>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</si>
  <si>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</si>
  <si>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</si>
  <si>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</si>
  <si>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</si>
  <si>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</si>
  <si>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</si>
  <si>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</si>
  <si>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</si>
  <si>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</si>
  <si>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</si>
  <si>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</si>
  <si>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</si>
  <si>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</si>
  <si>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</si>
  <si>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</si>
  <si>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</si>
  <si>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</si>
  <si>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</si>
  <si>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</si>
  <si>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</si>
  <si>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</si>
  <si>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</si>
  <si>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</si>
  <si>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</si>
  <si>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</si>
  <si>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</si>
  <si>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</si>
  <si>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</si>
  <si>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</si>
  <si>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</si>
  <si>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</si>
  <si>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</si>
  <si>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</si>
  <si>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</si>
  <si>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</si>
  <si>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</si>
  <si>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</si>
  <si>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</si>
  <si>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</si>
  <si>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</si>
  <si>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</si>
  <si>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</si>
  <si>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</si>
  <si>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</si>
  <si>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</si>
  <si>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</si>
  <si>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</si>
  <si>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</si>
  <si>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</si>
  <si>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</si>
  <si>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</si>
  <si>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</si>
  <si>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</si>
  <si>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</si>
  <si>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</si>
  <si>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</si>
  <si>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</si>
  <si>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</si>
  <si>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</si>
  <si>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</si>
  <si>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</si>
  <si>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</si>
  <si>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</si>
  <si>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</si>
  <si>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</si>
  <si>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</si>
  <si>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</si>
  <si>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</si>
  <si>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</si>
  <si>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</si>
  <si>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</si>
  <si>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</si>
  <si>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</si>
  <si>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</si>
  <si>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</si>
  <si>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</si>
  <si>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</si>
  <si>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</si>
  <si>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</si>
  <si>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</si>
  <si>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</si>
  <si>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</si>
  <si>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</si>
  <si>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</si>
  <si>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</si>
  <si>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</si>
  <si>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</si>
  <si>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</si>
  <si>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</si>
  <si>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</si>
  <si>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</si>
  <si>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</si>
  <si>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</si>
  <si>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</si>
  <si>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</si>
  <si>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</si>
  <si>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</si>
  <si>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</si>
  <si>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</si>
  <si>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</si>
  <si>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</si>
  <si>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</si>
  <si>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</si>
  <si>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</si>
  <si>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</si>
  <si>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</si>
  <si>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</si>
  <si>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</si>
  <si>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</si>
  <si>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</si>
  <si>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</si>
  <si>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</si>
  <si>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</si>
  <si>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</si>
  <si>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</si>
  <si>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</si>
  <si>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</si>
  <si>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</si>
  <si>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</si>
  <si>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</si>
  <si>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</si>
  <si>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</si>
  <si>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</si>
  <si>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</si>
  <si>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</si>
  <si>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</si>
  <si>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</si>
  <si>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</si>
  <si>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</si>
  <si>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</si>
  <si>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</si>
  <si>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</si>
  <si>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</si>
  <si>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</si>
  <si>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</si>
  <si>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</si>
  <si>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</si>
  <si>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</si>
  <si>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</si>
  <si>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</si>
  <si>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</si>
  <si>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</si>
  <si>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</si>
  <si>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</si>
  <si>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</si>
  <si>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</si>
  <si>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</si>
  <si>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</si>
  <si>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</si>
  <si>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</si>
  <si>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</si>
  <si>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</si>
  <si>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</si>
  <si>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</si>
  <si>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</si>
  <si>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</si>
  <si>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</si>
  <si>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</si>
  <si>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</si>
  <si>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</si>
  <si>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</si>
  <si>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</si>
  <si>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</si>
  <si>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</si>
  <si>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</si>
  <si>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</si>
  <si>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</si>
  <si>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</si>
  <si>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</si>
  <si>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</si>
  <si>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</si>
  <si>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</si>
  <si>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</si>
  <si>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</si>
  <si>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</si>
  <si>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</si>
  <si>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</si>
  <si>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</si>
  <si>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</si>
  <si>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</si>
  <si>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</si>
  <si>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</si>
  <si>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</si>
  <si>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</si>
  <si>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</si>
  <si>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</si>
  <si>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</si>
  <si>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</si>
  <si>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</si>
  <si>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</si>
  <si>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</si>
  <si>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</si>
  <si>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</si>
  <si>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</si>
  <si>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</si>
  <si>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</si>
  <si>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</si>
  <si>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</si>
  <si>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</si>
  <si>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</si>
  <si>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</si>
  <si>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</si>
  <si>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</si>
  <si>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</si>
  <si>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</si>
  <si>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</si>
  <si>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</si>
  <si>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</si>
  <si>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</si>
  <si>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</si>
  <si>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</si>
  <si>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</si>
  <si>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</si>
  <si>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</si>
  <si>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</si>
  <si>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</si>
  <si>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</si>
  <si>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</si>
  <si>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</si>
  <si>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</si>
  <si>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</si>
  <si>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</si>
  <si>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</si>
  <si>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</si>
  <si>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</si>
  <si>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</si>
  <si>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</si>
  <si>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</si>
  <si>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</si>
  <si>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</si>
  <si>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</si>
  <si>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</si>
  <si>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</si>
  <si>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</si>
  <si>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</si>
  <si>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</si>
  <si>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</si>
  <si>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</si>
  <si>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</si>
  <si>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</si>
  <si>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</si>
  <si>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</si>
  <si>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</si>
  <si>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</si>
  <si>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</si>
  <si>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</si>
  <si>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</si>
  <si>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</si>
  <si>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</si>
  <si>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</si>
  <si>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</si>
  <si>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</si>
  <si>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</si>
  <si>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</si>
  <si>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</si>
  <si>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</si>
  <si>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</si>
  <si>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</si>
  <si>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</si>
  <si>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</si>
  <si>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</si>
  <si>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</si>
  <si>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</si>
  <si>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</si>
  <si>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</si>
  <si>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</si>
  <si>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</si>
  <si>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</si>
  <si>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</si>
  <si>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</si>
  <si>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</si>
  <si>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</si>
  <si>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</si>
  <si>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</si>
  <si>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</si>
  <si>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</si>
  <si>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</si>
  <si>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</si>
  <si>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</si>
  <si>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</si>
  <si>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</si>
  <si>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</si>
  <si>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</si>
  <si>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</si>
  <si>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</si>
  <si>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</si>
  <si>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</si>
  <si>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</si>
  <si>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</si>
  <si>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</si>
  <si>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</si>
  <si>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</si>
  <si>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</si>
  <si>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</si>
  <si>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</si>
  <si>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</si>
  <si>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</si>
  <si>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</si>
  <si>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</si>
  <si>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</si>
  <si>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</si>
  <si>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</si>
  <si>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</si>
  <si>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</si>
  <si>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</si>
  <si>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</si>
  <si>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</si>
  <si>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</si>
  <si>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</si>
  <si>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</si>
  <si>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</si>
  <si>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</si>
  <si>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</si>
  <si>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</si>
  <si>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</si>
  <si>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</si>
  <si>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</si>
  <si>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</si>
  <si>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</si>
  <si>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</si>
  <si>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</si>
  <si>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</si>
  <si>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</si>
  <si>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</si>
  <si>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</si>
  <si>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</si>
  <si>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</si>
  <si>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</si>
  <si>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</si>
  <si>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</si>
  <si>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</si>
  <si>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</si>
  <si>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</si>
  <si>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</si>
  <si>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</si>
  <si>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</si>
  <si>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</si>
  <si>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</si>
  <si>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</si>
  <si>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</si>
  <si>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</si>
  <si>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</si>
  <si>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</si>
  <si>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</si>
  <si>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</si>
  <si>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</si>
  <si>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</si>
  <si>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</si>
  <si>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</si>
  <si>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</si>
  <si>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</si>
  <si>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</si>
  <si>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</si>
  <si>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</si>
  <si>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</si>
  <si>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</si>
  <si>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</si>
  <si>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</si>
  <si>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</si>
  <si>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</si>
  <si>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</si>
  <si>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</si>
  <si>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</si>
  <si>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</si>
  <si>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</si>
  <si>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</si>
  <si>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</si>
  <si>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</si>
  <si>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</si>
  <si>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</si>
  <si>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</si>
  <si>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</si>
  <si>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</si>
  <si>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</si>
  <si>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</si>
  <si>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</si>
  <si>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</si>
  <si>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</si>
  <si>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</si>
  <si>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</si>
  <si>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</si>
  <si>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</si>
  <si>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</si>
  <si>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</si>
  <si>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</si>
  <si>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</si>
  <si>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</si>
  <si>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</si>
  <si>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</si>
  <si>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</si>
  <si>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</si>
  <si>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</si>
  <si>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</si>
  <si>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</si>
  <si>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</si>
  <si>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</si>
  <si>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</si>
  <si>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</si>
  <si>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</si>
  <si>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</si>
  <si>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</si>
  <si>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</si>
  <si>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</si>
  <si>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</si>
  <si>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</si>
  <si>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</si>
  <si>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</si>
  <si>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</si>
  <si>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</si>
  <si>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</si>
  <si>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</si>
  <si>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</si>
  <si>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</si>
  <si>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</si>
  <si>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</si>
  <si>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</si>
  <si>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</si>
  <si>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</si>
  <si>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</si>
  <si>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</si>
  <si>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</si>
  <si>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</si>
  <si>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</si>
  <si>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</si>
  <si>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</si>
  <si>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</si>
  <si>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</si>
  <si>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</si>
  <si>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</si>
  <si>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</si>
  <si>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</si>
  <si>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</si>
  <si>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</si>
  <si>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</si>
  <si>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</si>
  <si>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</si>
  <si>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</si>
  <si>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</si>
  <si>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</si>
  <si>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</si>
  <si>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</si>
  <si>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</si>
  <si>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</si>
  <si>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</si>
  <si>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</si>
  <si>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</si>
  <si>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</si>
  <si>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</si>
  <si>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</si>
  <si>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</si>
  <si>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</si>
  <si>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</si>
  <si>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</si>
  <si>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</si>
  <si>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</si>
  <si>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</si>
  <si>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</si>
  <si>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</si>
  <si>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</si>
  <si>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</si>
  <si>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</si>
  <si>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</si>
  <si>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</si>
  <si>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</si>
  <si>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</si>
  <si>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</si>
  <si>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</si>
  <si>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</si>
  <si>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</si>
  <si>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</si>
  <si>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</si>
  <si>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</si>
  <si>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</si>
  <si>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</si>
  <si>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</si>
  <si>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</si>
  <si>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</si>
  <si>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</si>
  <si>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</si>
  <si>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</si>
  <si>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</si>
  <si>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</si>
  <si>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</si>
  <si>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</si>
  <si>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</si>
  <si>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</si>
  <si>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</si>
  <si>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</si>
  <si>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</si>
  <si>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</si>
  <si>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</si>
  <si>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</si>
  <si>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</si>
  <si>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</si>
  <si>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</si>
  <si>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</si>
  <si>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</si>
  <si>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</si>
  <si>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</si>
  <si>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</si>
  <si>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</si>
  <si>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</si>
  <si>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</si>
  <si>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</si>
  <si>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</si>
  <si>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</si>
  <si>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</si>
  <si>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</si>
  <si>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</si>
  <si>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</si>
  <si>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</si>
  <si>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</si>
  <si>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</si>
  <si>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</si>
  <si>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</si>
  <si>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</si>
  <si>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</si>
  <si>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</si>
  <si>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</si>
  <si>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</si>
  <si>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</si>
  <si>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</si>
  <si>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</si>
  <si>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</si>
  <si>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</si>
  <si>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</si>
  <si>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</si>
  <si>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</si>
  <si>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</si>
  <si>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</si>
  <si>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</si>
  <si>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</si>
  <si>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</si>
  <si>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</si>
  <si>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</si>
  <si>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</si>
  <si>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</si>
  <si>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</si>
  <si>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</si>
  <si>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</si>
  <si>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</si>
  <si>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</si>
  <si>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</si>
  <si>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</si>
  <si>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</si>
  <si>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</si>
  <si>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</si>
  <si>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</si>
  <si>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</si>
  <si>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</si>
  <si>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</si>
  <si>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</si>
  <si>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</si>
  <si>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</si>
  <si>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</si>
  <si>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</si>
  <si>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</si>
  <si>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</si>
  <si>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</si>
  <si>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</si>
  <si>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</si>
  <si>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</si>
  <si>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</si>
  <si>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</si>
  <si>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</si>
  <si>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</si>
  <si>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</si>
  <si>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</si>
  <si>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</si>
  <si>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</si>
  <si>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</si>
  <si>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</si>
  <si>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</si>
  <si>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</si>
  <si>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</si>
  <si>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</si>
  <si>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</si>
  <si>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</si>
  <si>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</si>
  <si>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</si>
  <si>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</si>
  <si>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</si>
  <si>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</si>
  <si>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</si>
  <si>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</si>
  <si>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</si>
  <si>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</si>
  <si>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</si>
  <si>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</si>
  <si>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</si>
  <si>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</si>
  <si>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</si>
  <si>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</si>
  <si>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</si>
  <si>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</si>
  <si>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</si>
  <si>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</si>
  <si>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</si>
  <si>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</si>
  <si>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</si>
  <si>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</si>
  <si>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</si>
  <si>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</si>
  <si>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</si>
  <si>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</si>
  <si>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</si>
  <si>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</si>
  <si>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</si>
  <si>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</si>
  <si>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</si>
  <si>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</si>
  <si>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</si>
  <si>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</si>
  <si>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</si>
  <si>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</si>
  <si>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</si>
  <si>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</si>
  <si>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</si>
  <si>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</si>
  <si>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</si>
  <si>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</si>
  <si>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</si>
  <si>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</si>
  <si>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</si>
  <si>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</si>
  <si>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</si>
  <si>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</si>
  <si>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</si>
  <si>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</si>
  <si>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</si>
  <si>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</si>
  <si>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</si>
  <si>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</si>
  <si>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</si>
  <si>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</si>
  <si>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</si>
  <si>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</si>
  <si>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</si>
  <si>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</si>
  <si>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</si>
  <si>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</si>
  <si>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</si>
  <si>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</si>
  <si>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</si>
  <si>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</si>
  <si>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</si>
  <si>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</si>
  <si>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</si>
  <si>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</si>
  <si>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</si>
  <si>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</si>
  <si>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</si>
  <si>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</si>
  <si>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</si>
  <si>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</si>
  <si>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</si>
  <si>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</si>
  <si>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</si>
  <si>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</si>
  <si>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</si>
  <si>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</si>
  <si>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</si>
  <si>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</si>
  <si>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</si>
  <si>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</si>
  <si>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</si>
  <si>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</si>
  <si>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</si>
  <si>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</si>
  <si>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</si>
  <si>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</si>
  <si>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</si>
  <si>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</si>
  <si>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</si>
  <si>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</si>
  <si>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</si>
  <si>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</si>
  <si>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</si>
  <si>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</si>
  <si>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</si>
  <si>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</si>
  <si>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</si>
  <si>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</si>
  <si>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</si>
  <si>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</si>
  <si>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</si>
  <si>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</si>
  <si>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</si>
  <si>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</si>
  <si>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</si>
  <si>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</si>
  <si>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</si>
  <si>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</si>
  <si>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</si>
  <si>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</si>
  <si>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</si>
  <si>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</si>
  <si>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</si>
  <si>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</si>
  <si>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</si>
  <si>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</si>
  <si>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</si>
  <si>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</si>
  <si>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</si>
  <si>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</si>
  <si>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</si>
  <si>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</si>
  <si>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</si>
  <si>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</si>
  <si>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</si>
  <si>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</si>
  <si>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</si>
  <si>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</si>
  <si>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</si>
  <si>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</si>
  <si>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</si>
  <si>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</si>
  <si>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</si>
  <si>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</si>
  <si>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</si>
  <si>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</si>
  <si>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</si>
  <si>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</si>
  <si>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</si>
  <si>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</si>
  <si>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</si>
  <si>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</si>
  <si>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</si>
  <si>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</si>
  <si>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</si>
  <si>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</si>
  <si>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</si>
  <si>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</si>
  <si>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</si>
  <si>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</si>
  <si>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</si>
  <si>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</si>
  <si>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</si>
  <si>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</si>
  <si>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</si>
  <si>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</si>
  <si>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</si>
  <si>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</si>
  <si>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</si>
  <si>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</si>
  <si>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</si>
  <si>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</si>
  <si>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</si>
  <si>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</si>
  <si>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</si>
  <si>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</si>
  <si>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</si>
  <si>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</si>
  <si>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</si>
  <si>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</si>
  <si>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</si>
  <si>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</si>
  <si>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</si>
  <si>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</si>
  <si>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</si>
  <si>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</si>
  <si>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</si>
  <si>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</si>
  <si>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</si>
  <si>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</si>
  <si>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</si>
  <si>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</si>
  <si>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</si>
  <si>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</si>
  <si>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</si>
  <si>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</si>
  <si>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</si>
  <si>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</si>
  <si>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</si>
  <si>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</si>
  <si>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</si>
  <si>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</si>
  <si>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</si>
  <si>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</si>
  <si>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</si>
  <si>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</si>
  <si>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</si>
  <si>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</si>
  <si>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</si>
  <si>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</si>
  <si>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</si>
  <si>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</si>
  <si>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</si>
  <si>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</si>
  <si>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</si>
  <si>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</si>
  <si>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</si>
  <si>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</si>
  <si>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</si>
  <si>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</si>
  <si>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</si>
  <si>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</si>
  <si>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</si>
  <si>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</si>
  <si>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</si>
  <si>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</si>
  <si>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</si>
  <si>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</si>
  <si>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</si>
  <si>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</si>
  <si>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</si>
  <si>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</si>
  <si>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</si>
  <si>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</si>
  <si>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</si>
  <si>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</si>
  <si>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</si>
  <si>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</si>
  <si>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</si>
  <si>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</si>
  <si>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</si>
  <si>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</si>
  <si>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</si>
  <si>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</si>
  <si>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</si>
  <si>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</si>
  <si>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</si>
  <si>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</si>
  <si>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</si>
  <si>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</si>
  <si>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</si>
  <si>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</si>
  <si>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</si>
  <si>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</si>
  <si>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</si>
  <si>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</si>
  <si>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</si>
  <si>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</si>
  <si>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</si>
  <si>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</si>
  <si>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</si>
  <si>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</si>
  <si>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</si>
  <si>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</si>
  <si>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</si>
  <si>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</si>
  <si>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</si>
  <si>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</si>
  <si>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</si>
  <si>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</si>
  <si>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</si>
  <si>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</si>
  <si>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</si>
  <si>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</si>
  <si>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</si>
  <si>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</si>
  <si>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</si>
  <si>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</si>
  <si>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</si>
  <si>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</si>
  <si>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</si>
  <si>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</si>
  <si>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</si>
  <si>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</si>
  <si>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</si>
  <si>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</si>
  <si>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</si>
  <si>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</si>
  <si>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</si>
  <si>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</si>
  <si>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</si>
  <si>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</si>
  <si>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</si>
  <si>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</si>
  <si>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</si>
  <si>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</si>
  <si>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</si>
  <si>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</si>
  <si>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</si>
  <si>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</si>
  <si>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</si>
  <si>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</si>
  <si>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</si>
  <si>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</si>
  <si>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</si>
  <si>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</si>
  <si>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</si>
  <si>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</si>
  <si>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</si>
  <si>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</si>
  <si>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</si>
  <si>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</si>
  <si>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</si>
  <si>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</si>
  <si>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</si>
  <si>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</si>
  <si>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</si>
  <si>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</si>
  <si>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</si>
  <si>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</si>
  <si>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</si>
  <si>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</si>
  <si>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</si>
  <si>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</si>
  <si>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</si>
  <si>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</si>
  <si>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</si>
  <si>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</si>
  <si>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</si>
  <si>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</si>
  <si>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</si>
  <si>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</si>
  <si>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</si>
  <si>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</si>
  <si>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</si>
  <si>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</si>
  <si>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</si>
  <si>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</si>
  <si>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</si>
  <si>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</si>
  <si>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</si>
  <si>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</si>
  <si>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</si>
  <si>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</si>
  <si>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</si>
  <si>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</si>
  <si>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</si>
  <si>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</si>
  <si>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</si>
  <si>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</si>
  <si>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</si>
  <si>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</si>
  <si>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</si>
  <si>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</si>
  <si>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</si>
  <si>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</si>
  <si>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</si>
  <si>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</si>
  <si>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</si>
  <si>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</si>
  <si>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</si>
  <si>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</si>
  <si>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</si>
  <si>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</si>
  <si>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</si>
  <si>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</si>
  <si>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</si>
  <si>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</si>
  <si>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</si>
  <si>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</si>
  <si>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</si>
  <si>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</si>
  <si>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</si>
  <si>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</si>
  <si>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</si>
  <si>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</si>
  <si>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</si>
  <si>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</si>
  <si>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</si>
  <si>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</si>
  <si>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</si>
  <si>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</si>
  <si>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</si>
  <si>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</si>
  <si>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</si>
  <si>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</si>
  <si>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</si>
  <si>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</si>
  <si>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</si>
  <si>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</si>
  <si>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</si>
  <si>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</si>
  <si>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</si>
  <si>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</si>
  <si>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</si>
  <si>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</si>
  <si>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</si>
  <si>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</si>
  <si>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</si>
  <si>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</si>
  <si>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</si>
  <si>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</si>
  <si>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</si>
  <si>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</si>
  <si>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</si>
  <si>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</si>
  <si>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</si>
  <si>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</si>
  <si>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</si>
  <si>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</si>
  <si>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</si>
  <si>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</si>
  <si>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</si>
  <si>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</si>
  <si>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</si>
  <si>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</si>
  <si>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</si>
  <si>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</si>
  <si>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</si>
  <si>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</si>
  <si>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</si>
  <si>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</si>
  <si>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</si>
  <si>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</si>
  <si>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</si>
  <si>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</si>
  <si>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</si>
  <si>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</si>
  <si>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</si>
  <si>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</si>
  <si>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</si>
  <si>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</si>
  <si>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</si>
  <si>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</si>
  <si>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</si>
  <si>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</si>
  <si>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</si>
  <si>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</si>
  <si>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</si>
  <si>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</si>
  <si>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</si>
  <si>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</si>
  <si>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</si>
  <si>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</si>
  <si>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</si>
  <si>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</si>
  <si>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</si>
  <si>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</si>
  <si>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</si>
  <si>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</si>
  <si>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</si>
  <si>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</si>
  <si>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</si>
  <si>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</si>
  <si>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</si>
  <si>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</si>
  <si>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</si>
  <si>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</si>
  <si>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</si>
  <si>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</si>
  <si>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</si>
  <si>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</si>
  <si>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</si>
  <si>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</si>
  <si>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</si>
  <si>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</si>
  <si>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</si>
  <si>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</si>
  <si>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</si>
  <si>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</si>
  <si>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</si>
  <si>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</si>
  <si>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</si>
  <si>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</si>
  <si>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</si>
  <si>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</si>
  <si>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</si>
  <si>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</si>
  <si>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</si>
  <si>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</si>
  <si>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</si>
  <si>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</si>
  <si>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</si>
  <si>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</si>
  <si>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</si>
  <si>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</si>
  <si>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</si>
  <si>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</si>
  <si>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</si>
  <si>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</si>
  <si>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</si>
  <si>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</si>
  <si>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</si>
  <si>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</si>
  <si>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</si>
  <si>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</si>
  <si>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</si>
  <si>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</si>
  <si>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</si>
  <si>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</si>
  <si>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</si>
  <si>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</si>
  <si>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</si>
  <si>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</si>
  <si>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</si>
  <si>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</si>
  <si>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</si>
  <si>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</si>
  <si>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</si>
  <si>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</si>
  <si>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</si>
  <si>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</si>
  <si>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</si>
  <si>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</si>
  <si>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</si>
  <si>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</si>
  <si>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</si>
  <si>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</si>
  <si>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</si>
  <si>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</si>
  <si>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</si>
  <si>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</si>
  <si>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</si>
  <si>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</si>
  <si>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</si>
  <si>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</si>
  <si>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</si>
  <si>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</si>
  <si>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</si>
  <si>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</si>
  <si>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</si>
  <si>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</si>
  <si>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</si>
  <si>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</si>
  <si>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</si>
  <si>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</si>
  <si>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</si>
  <si>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</si>
  <si>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</si>
  <si>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</si>
  <si>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</si>
  <si>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</si>
  <si>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</si>
  <si>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</si>
  <si>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</si>
  <si>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</si>
  <si>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</si>
  <si>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</si>
  <si>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</si>
  <si>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</si>
  <si>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</si>
  <si>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</si>
  <si>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</si>
  <si>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</si>
  <si>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</si>
  <si>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</si>
  <si>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</si>
  <si>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</si>
  <si>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</si>
  <si>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</si>
  <si>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</si>
  <si>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</si>
  <si>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</si>
  <si>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</si>
  <si>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</si>
  <si>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</si>
  <si>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</si>
  <si>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</si>
  <si>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</si>
  <si>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</si>
  <si>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</si>
  <si>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</si>
  <si>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</si>
  <si>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</si>
  <si>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</si>
  <si>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</si>
  <si>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</si>
  <si>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</si>
  <si>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</si>
  <si>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</si>
  <si>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</si>
  <si>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</si>
  <si>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</si>
  <si>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</si>
  <si>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</si>
  <si>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</si>
  <si>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</si>
  <si>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</si>
  <si>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</si>
  <si>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</si>
  <si>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</si>
  <si>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</si>
  <si>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</si>
  <si>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</si>
  <si>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</si>
  <si>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</si>
  <si>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</si>
  <si>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</si>
  <si>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</si>
  <si>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</si>
  <si>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</si>
  <si>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</si>
  <si>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</si>
  <si>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</si>
  <si>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</si>
  <si>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</si>
  <si>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</si>
  <si>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</si>
  <si>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</si>
  <si>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</si>
  <si>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</si>
  <si>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</si>
  <si>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</si>
  <si>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</si>
  <si>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</si>
  <si>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</si>
  <si>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</si>
  <si>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</si>
  <si>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</si>
  <si>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</si>
  <si>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</si>
  <si>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</si>
  <si>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</si>
  <si>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</si>
  <si>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</si>
  <si>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</si>
  <si>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</si>
  <si>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</si>
  <si>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</si>
  <si>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</si>
  <si>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</si>
  <si>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</si>
  <si>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</si>
  <si>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</si>
  <si>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</si>
  <si>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</si>
  <si>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</si>
  <si>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</si>
  <si>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</si>
  <si>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</si>
  <si>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</si>
  <si>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</si>
  <si>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</si>
  <si>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</si>
  <si>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</si>
  <si>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</si>
  <si>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</si>
  <si>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</si>
  <si>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</si>
  <si>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</si>
  <si>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</si>
  <si>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</si>
  <si>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</si>
  <si>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</si>
  <si>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</si>
  <si>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</si>
  <si>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</si>
  <si>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</si>
  <si>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</si>
  <si>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</si>
  <si>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</si>
  <si>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</si>
  <si>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</si>
  <si>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</si>
  <si>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</si>
  <si>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</si>
  <si>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</si>
  <si>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</si>
  <si>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</si>
  <si>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</si>
  <si>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</si>
  <si>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</si>
  <si>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</si>
  <si>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</si>
  <si>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</si>
  <si>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</si>
  <si>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</si>
  <si>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</si>
  <si>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</si>
  <si>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</si>
  <si>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</si>
  <si>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</si>
  <si>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</si>
  <si>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</si>
  <si>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</si>
  <si>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</si>
  <si>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</si>
  <si>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</si>
  <si>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</si>
  <si>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</si>
  <si>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</si>
  <si>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</si>
  <si>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</si>
  <si>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</si>
  <si>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</si>
  <si>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</si>
  <si>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</si>
  <si>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</si>
  <si>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</si>
  <si>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</si>
  <si>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</si>
  <si>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</si>
  <si>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</si>
  <si>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</si>
  <si>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</si>
  <si>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</si>
  <si>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</si>
  <si>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</si>
  <si>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</si>
  <si>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</si>
  <si>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</si>
  <si>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</si>
  <si>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</si>
  <si>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</si>
  <si>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</si>
  <si>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</si>
  <si>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</si>
  <si>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</si>
  <si>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</si>
  <si>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</si>
  <si>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</si>
  <si>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</si>
  <si>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</si>
  <si>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</si>
  <si>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</si>
  <si>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</si>
  <si>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</si>
  <si>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</si>
  <si>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</si>
  <si>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</si>
  <si>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</si>
  <si>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</si>
  <si>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</si>
  <si>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</si>
  <si>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</si>
  <si>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</si>
  <si>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</si>
  <si>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</si>
  <si>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</si>
  <si>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</si>
  <si>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</si>
  <si>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</si>
  <si>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</si>
  <si>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</si>
  <si>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</si>
  <si>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</si>
  <si>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</si>
  <si>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</si>
  <si>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</si>
  <si>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</si>
  <si>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</si>
  <si>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</si>
  <si>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</si>
  <si>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</si>
  <si>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</si>
  <si>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</si>
  <si>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</si>
  <si>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</si>
  <si>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</si>
  <si>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</si>
  <si>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</si>
  <si>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</si>
  <si>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</si>
  <si>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</si>
  <si>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</si>
  <si>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</si>
  <si>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</si>
  <si>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</si>
  <si>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</si>
  <si>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</si>
  <si>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</si>
  <si>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</si>
  <si>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</si>
  <si>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</si>
  <si>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</si>
  <si>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</si>
  <si>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</si>
  <si>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</si>
  <si>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</si>
  <si>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</si>
  <si>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</si>
  <si>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</si>
  <si>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</si>
  <si>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</si>
  <si>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</si>
  <si>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</si>
  <si>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</si>
  <si>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</si>
  <si>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</si>
  <si>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</si>
  <si>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</si>
  <si>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</si>
  <si>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</si>
  <si>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</si>
  <si>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</si>
  <si>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</si>
  <si>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</si>
  <si>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</si>
  <si>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</si>
  <si>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</si>
  <si>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</si>
  <si>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</si>
  <si>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</si>
  <si>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</si>
  <si>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</si>
  <si>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</si>
  <si>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</si>
  <si>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</si>
  <si>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</si>
  <si>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</si>
  <si>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</si>
  <si>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</si>
  <si>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</si>
  <si>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</si>
  <si>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</si>
  <si>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</si>
  <si>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</si>
  <si>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</si>
  <si>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</si>
  <si>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</si>
  <si>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</si>
  <si>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</si>
  <si>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</si>
  <si>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</si>
  <si>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</si>
  <si>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</si>
  <si>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</si>
  <si>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</si>
  <si>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</si>
  <si>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</si>
  <si>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</si>
  <si>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</si>
  <si>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</si>
  <si>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</si>
  <si>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</si>
  <si>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</si>
  <si>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</si>
  <si>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</si>
  <si>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</si>
  <si>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</si>
  <si>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</si>
  <si>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</si>
  <si>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</si>
  <si>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</si>
  <si>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</si>
  <si>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</si>
  <si>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</si>
  <si>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</si>
  <si>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</si>
  <si>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</si>
  <si>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</si>
  <si>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</si>
  <si>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</si>
  <si>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</si>
  <si>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</si>
  <si>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</si>
  <si>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</si>
  <si>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</si>
  <si>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</si>
  <si>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</si>
  <si>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</si>
  <si>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</si>
  <si>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</si>
  <si>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</si>
  <si>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</si>
  <si>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</si>
  <si>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</si>
  <si>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</si>
  <si>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</si>
  <si>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</si>
  <si>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</si>
  <si>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</si>
  <si>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</si>
  <si>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</si>
  <si>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</si>
  <si>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</si>
  <si>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</si>
  <si>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</si>
  <si>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</si>
  <si>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</si>
  <si>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</si>
  <si>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</si>
  <si>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</si>
  <si>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</si>
  <si>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</si>
  <si>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</si>
  <si>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</si>
  <si>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</si>
  <si>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</si>
  <si>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</si>
  <si>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</si>
  <si>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</si>
  <si>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</si>
  <si>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</si>
  <si>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</si>
  <si>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</si>
  <si>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</si>
  <si>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</si>
  <si>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</si>
  <si>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</si>
  <si>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</si>
  <si>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</si>
  <si>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</si>
  <si>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</si>
  <si>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</si>
  <si>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</si>
  <si>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</si>
  <si>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</si>
  <si>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</si>
  <si>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</si>
  <si>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</si>
  <si>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</si>
  <si>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</si>
  <si>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</si>
  <si>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</si>
  <si>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</si>
  <si>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</si>
  <si>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</si>
  <si>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</si>
  <si>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</si>
  <si>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</si>
  <si>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</si>
  <si>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</si>
  <si>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</si>
  <si>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</si>
  <si>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</si>
  <si>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</si>
  <si>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</si>
  <si>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</si>
  <si>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</si>
  <si>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</si>
  <si>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</si>
  <si>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</si>
  <si>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</si>
  <si>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</si>
  <si>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</si>
  <si>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</si>
  <si>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</si>
  <si>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</si>
  <si>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</si>
  <si>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</si>
  <si>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</si>
  <si>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</si>
  <si>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</si>
  <si>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</si>
  <si>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</si>
  <si>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</si>
  <si>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</si>
  <si>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</si>
  <si>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</si>
  <si>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</si>
  <si>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</si>
  <si>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</si>
  <si>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</si>
  <si>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</si>
  <si>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</si>
  <si>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</si>
  <si>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</si>
  <si>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</si>
  <si>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</si>
  <si>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</si>
  <si>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</si>
  <si>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</si>
  <si>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</si>
  <si>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</si>
  <si>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</si>
  <si>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</si>
  <si>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</si>
  <si>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</si>
  <si>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</si>
  <si>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</si>
  <si>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</si>
  <si>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</si>
  <si>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</si>
  <si>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</si>
  <si>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</si>
  <si>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</si>
  <si>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</si>
  <si>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</si>
  <si>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</si>
  <si>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</si>
  <si>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</si>
  <si>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</si>
  <si>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</si>
  <si>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</si>
  <si>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</si>
  <si>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</si>
  <si>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</si>
  <si>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</si>
  <si>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</si>
  <si>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</si>
  <si>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</si>
  <si>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</si>
  <si>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</si>
  <si>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</si>
  <si>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</si>
  <si>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</si>
  <si>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</si>
  <si>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</si>
  <si>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</si>
  <si>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</si>
  <si>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</si>
  <si>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</si>
  <si>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</si>
  <si>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</si>
  <si>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</si>
  <si>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</si>
  <si>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</si>
  <si>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</si>
  <si>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</si>
  <si>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</si>
  <si>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</si>
  <si>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</si>
  <si>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</si>
  <si>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</si>
  <si>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</si>
  <si>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</si>
  <si>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</si>
  <si>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</si>
  <si>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</si>
  <si>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</si>
  <si>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</si>
  <si>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</si>
  <si>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</si>
  <si>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</si>
  <si>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</si>
  <si>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</si>
  <si>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</si>
  <si>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</si>
  <si>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</si>
  <si>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</si>
  <si>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</si>
  <si>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</si>
  <si>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</si>
  <si>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</si>
  <si>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</si>
  <si>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</si>
  <si>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</si>
  <si>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</si>
  <si>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</si>
  <si>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</si>
  <si>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</si>
  <si>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</si>
  <si>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</si>
  <si>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</si>
  <si>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</si>
  <si>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</si>
  <si>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</si>
  <si>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</si>
  <si>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</si>
  <si>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</si>
  <si>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</si>
  <si>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</si>
  <si>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</si>
  <si>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</si>
  <si>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</si>
  <si>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</si>
  <si>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</si>
  <si>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</si>
  <si>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</si>
  <si>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</si>
  <si>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</si>
  <si>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</si>
  <si>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</si>
  <si>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</si>
  <si>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</si>
  <si>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</si>
  <si>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</si>
  <si>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</si>
  <si>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</si>
  <si>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</si>
  <si>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</si>
  <si>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</si>
  <si>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</si>
  <si>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</si>
  <si>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</si>
  <si>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</si>
  <si>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</si>
  <si>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</si>
  <si>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</si>
  <si>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</si>
  <si>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</si>
  <si>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</si>
  <si>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</si>
  <si>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</si>
  <si>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</si>
  <si>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</si>
  <si>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</si>
  <si>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</si>
  <si>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</si>
  <si>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</si>
  <si>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</si>
  <si>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</si>
  <si>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</si>
  <si>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</si>
  <si>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</si>
  <si>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</si>
  <si>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</si>
  <si>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</si>
  <si>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</si>
  <si>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</si>
  <si>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</si>
  <si>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</si>
  <si>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</si>
  <si>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</si>
  <si>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</si>
  <si>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</si>
  <si>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</si>
  <si>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</si>
  <si>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</si>
  <si>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</si>
  <si>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</si>
  <si>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</si>
  <si>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</si>
  <si>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</si>
  <si>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</si>
  <si>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</si>
  <si>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</si>
  <si>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</si>
  <si>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</si>
  <si>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</si>
  <si>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</si>
  <si>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</si>
  <si>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</si>
  <si>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</si>
  <si>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</si>
  <si>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</si>
  <si>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</si>
  <si>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</si>
  <si>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</si>
  <si>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</si>
  <si>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</si>
  <si>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</si>
  <si>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</si>
  <si>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</si>
  <si>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</si>
  <si>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</si>
  <si>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</si>
  <si>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</si>
  <si>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</si>
  <si>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</si>
  <si>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</si>
  <si>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</si>
  <si>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</si>
  <si>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</si>
  <si>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</si>
  <si>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</si>
  <si>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</si>
  <si>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</si>
  <si>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</si>
  <si>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</si>
  <si>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</si>
  <si>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</si>
  <si>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</si>
  <si>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</si>
  <si>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</si>
  <si>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</si>
  <si>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</si>
  <si>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</si>
  <si>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</si>
  <si>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</si>
  <si>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</si>
  <si>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</si>
  <si>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</si>
  <si>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</si>
  <si>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</si>
  <si>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</si>
  <si>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</si>
  <si>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</si>
  <si>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</si>
  <si>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</si>
  <si>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</si>
  <si>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</si>
  <si>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</si>
  <si>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</si>
  <si>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</si>
  <si>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</si>
  <si>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</si>
  <si>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</si>
  <si>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</si>
  <si>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</si>
  <si>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</si>
  <si>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</si>
  <si>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</si>
  <si>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</si>
  <si>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</si>
  <si>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</si>
  <si>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</si>
  <si>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</si>
  <si>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</si>
  <si>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</si>
  <si>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</si>
  <si>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</si>
  <si>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</si>
  <si>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</si>
  <si>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</si>
  <si>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</si>
  <si>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</si>
  <si>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</si>
  <si>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</si>
  <si>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</si>
  <si>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</si>
  <si>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</si>
  <si>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</si>
  <si>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</si>
  <si>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</si>
  <si>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</si>
  <si>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</si>
  <si>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</si>
  <si>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</si>
  <si>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</si>
  <si>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</si>
  <si>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</si>
  <si>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</si>
  <si>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</si>
  <si>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</si>
  <si>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</si>
  <si>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</si>
  <si>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</si>
  <si>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</si>
  <si>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</si>
  <si>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</si>
  <si>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</si>
  <si>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</si>
  <si>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</si>
  <si>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</si>
  <si>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</si>
  <si>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</si>
  <si>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</si>
  <si>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</si>
  <si>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</si>
  <si>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</si>
  <si>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</si>
  <si>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</si>
  <si>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</si>
  <si>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PCM-20251106-00001778</t>
  </si>
  <si>
    <t>Critical</t>
  </si>
  <si>
    <t>ETA 25min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</si>
  <si>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</si>
  <si>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</si>
  <si>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</si>
  <si>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</si>
  <si>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</si>
  <si>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</si>
  <si>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</si>
  <si>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</si>
  <si>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</si>
  <si>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</si>
  <si>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</si>
  <si>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</si>
  <si>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</si>
  <si>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</si>
  <si>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</si>
  <si>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</si>
  <si>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</si>
  <si>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</si>
  <si>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</si>
  <si>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</si>
  <si>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</si>
  <si>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</si>
  <si>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</si>
  <si>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</si>
  <si>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</si>
  <si>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</si>
  <si>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</si>
  <si>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</si>
  <si>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</si>
  <si>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</si>
  <si>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</si>
  <si>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</si>
  <si>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</si>
  <si>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</si>
  <si>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</si>
  <si>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</si>
  <si>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</si>
  <si>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</si>
  <si>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</si>
  <si>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</si>
  <si>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</si>
  <si>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</si>
  <si>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</si>
  <si>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</si>
  <si>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</si>
  <si>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</si>
  <si>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</si>
  <si>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</si>
  <si>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</si>
  <si>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</si>
  <si>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</si>
  <si>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</si>
  <si>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</si>
  <si>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</si>
  <si>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</si>
  <si>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</si>
  <si>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</si>
  <si>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</si>
  <si>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</si>
  <si>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</si>
  <si>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</si>
  <si>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</si>
  <si>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</si>
  <si>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</si>
  <si>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</si>
  <si>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</si>
  <si>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</si>
  <si>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</si>
  <si>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</si>
  <si>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</si>
  <si>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</si>
  <si>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</si>
  <si>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</si>
  <si>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</si>
  <si>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</si>
  <si>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</si>
  <si>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</si>
  <si>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</si>
  <si>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</si>
  <si>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</si>
  <si>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</si>
  <si>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</si>
  <si>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</si>
  <si>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</si>
  <si>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</si>
  <si>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</si>
  <si>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</si>
  <si>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</si>
  <si>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</si>
  <si>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</si>
  <si>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</si>
  <si>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PCM-20251106-00001927</t>
  </si>
  <si>
    <t xml:space="preserve">EM team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</si>
</sst>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32" dataDxfId="31" headerRowBorderDxfId="29" tableBorderDxfId="30" totalsRowBorderDxfId="28">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304.84855277778115</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3</v>
      </c>
      <c r="D3" s="116" t="s">
        <v>21484</v>
      </c>
      <c r="E3" s="117" t="s">
        <v>39024</v>
      </c>
      <c r="F3" s="118">
        <v>45967.715983796297</v>
      </c>
      <c r="G3" s="119">
        <f ca="1">IFERROR(NOW()-F3,"")</f>
        <v>8.0994907410058659E-2</v>
      </c>
      <c r="H3" s="118">
        <v>45967.661643518521</v>
      </c>
      <c r="I3" s="116" t="str">
        <f>IFERROR(VLOOKUP(D3,DB!A:F,6,0),"")</f>
        <v>SCECO</v>
      </c>
      <c r="J3" s="116" t="str">
        <f>IFERROR(VLOOKUP(D3,DB!A:G,7,0),"")</f>
        <v>Vandalized</v>
      </c>
      <c r="K3" s="120" t="s">
        <v>39025</v>
      </c>
      <c r="L3" s="121" t="str">
        <f>IFERROR(VLOOKUP(D3,DB!A:I,9,0),"")</f>
        <v>Latis</v>
      </c>
    </row>
    <row r="4" spans="1:15" ht="15" customHeight="1">
      <c r="A4" s="115"/>
      <c r="B4" s="116" t="str">
        <f>IFERROR(VLOOKUP(D4,DB!A:K,11,0),"")</f>
        <v/>
      </c>
      <c r="C4" s="116"/>
      <c r="D4" s="116"/>
      <c r="E4" s="117"/>
      <c r="F4" s="118"/>
      <c r="G4" s="119">
        <f ca="1">IFERROR(NOW()-F4,"")</f>
        <v>45967.796978703707</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45967.796978703707</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45967.796978703707</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45967.796978703707</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45967.796978703707</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45967.796978703707</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45967.796978703707</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45967.796978703707</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45967.796978703707</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45967.796978703707</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45967.796978703707</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45967.796978703707</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45967.796978703707</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45967.796978703707</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45967.796978703707</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45967.796978703707</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45967.796978703707</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45967.796978703707</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45967.796978703707</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45967.796978703707</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45967.796978703707</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45967.796978703707</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45967.796978703707</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45967.796978703707</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45967.796978703707</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45967.796978703707</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45967.796978703707</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45967.796978703707</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45967.796978703707</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45967.796978703707</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45967.796978703707</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45967.796978703707</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45967.796978703707</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45967.796978703707</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45967.796978703707</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45967.796978703707</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45967.796978703707</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45967.796978703707</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45967.796978703707</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45967.796978703707</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45967.796978703707</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45967.796978703707</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45967.796978703707</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45967.796978703707</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45967.796978703707</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45967.796978703707</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45967.796978703707</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45967.796978703707</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45967.796978703707</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45967.796978703707</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45967.796978703707</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45967.796978703707</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45967.796978703707</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45967.796978703707</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45967.796978703707</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45967.796978703707</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45967.796978703707</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45967.796978703707</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45967.796978703707</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45967.796978703707</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45967.796978703707</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45967.796978703707</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45967.796978703707</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45967.796978703707</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45967.796978703707</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45967.796978703707</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45967.796978703707</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45967.796978703707</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45967.796978703707</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45967.796978703707</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45967.796978703707</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45967.796978703707</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45967.796978703707</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45967.796978703707</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45967.796978703707</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45967.796978703707</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45967.796978703707</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45967.796978703707</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45967.796978703707</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45967.796978703707</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45967.796978703707</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27392830-362A-443E-BA8B-0DC74E0C0132}"/>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142.79714074074582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45967.796978703707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45967.796978703707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45967.796978703707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45967.796978703707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45967.796978703707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45967.796978703707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45967.796978703707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45967.796978703707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45967.796978703707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45967.796978703707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45967.796978703707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45967.796978703707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45967.796978703707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45967.796978703707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45967.796978703707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45967.796978703707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45967.796978703707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45967.796978703707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45967.796978703707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45967.796978703707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45967.796978703707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45967.796978703707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45967.796978703707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45967.796978703707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45967.796978703707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45967.796978703707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45967.796978703707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45967.796978703707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45967.796978703707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45967.796978703707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45967.796978703707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45967.796978703707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45967.796978703707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45967.796978703707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45967.796978703707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45967.796978703707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45967.796978703707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45967.796978703707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45967.796978703707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45967.796978703707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45967.796978703707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45967.796978703707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45967.796978703707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45967.796978703707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45967.796978703707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45967.796978703707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45967.796978703707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45967.796978703707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45967.796978703707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45967.796978703707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45967.796978703707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45967.796978703707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45967.796978703707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45967.796978703707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45967.796978703707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45967.796978703707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45967.796978703707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45967.796978703707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45967.796978703707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45967.796978703707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45967.796978703707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45967.796978703707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45967.796978703707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45967.796978703707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45967.796978703707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45967.796978703707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45967.796978703707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45967.796978703707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45967.796978703707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45967.796978703707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45967.796978703707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45967.796978703707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45967.796978703707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45967.796978703707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45967.796978703707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45967.796978703707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45967.796978703707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45967.796978703707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45967.796978703707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45967.796978703707</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45967.796978703707</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45967.796978703707</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19270</v>
      </c>
      <c r="E2" s="18"/>
      <c r="F2" s="20"/>
      <c r="G2" s="21">
        <f t="shared" ref="G2:G24" ca="1" si="0">IFERROR(NOW()-F2,"-")</f>
        <v>45967.796978703707</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45967.796978703707</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45967.796978703707</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45967.796978703707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45967.796978703707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45967.796978703707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45967.796978703707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45967.796978703707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45967.796978703707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45967.796978703707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45967.796978703707</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45967.796978703707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45967.796978703707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45967.796978703707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45967.796978703707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45967.796978703707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45967.796978703707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45967.796978703707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45967.796978703707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45967.796978703707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45967.796978703707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45967.796978703707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45967.796978703707</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45967.796978703707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45967.796978703707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45967.796978703707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45967.796978703707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45967.796978703707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45967.796978703707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45967.796978703707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45967.796978703707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45967.796978703707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45967.796978703707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45967.796978703707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45967.796978703707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45967.796978703707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45967.796978703707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45967.796978703707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45967.796978703707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45967.796978703707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45967.796978703707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45967.796978703707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45967.796978703707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45967.796978703707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45967.796978703707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45967.796978703707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45967.796978703707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45967.796978703707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45967.796978703707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45967.796978703707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45967.796978703707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45967.796978703707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45967.796978703707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45967.796978703707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45967.796978703707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45967.796978703707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45967.796978703707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45967.796978703707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45967.796978703707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45967.796978703707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45967.796978703707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45967.796978703707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45967.796978703707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45967.796978703707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45967.796978703707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45967.796978703707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45967.796978703707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45967.796978703707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45967.796978703707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45967.796978703707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45967.796978703707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45967.796978703707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45967.796978703707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45967.796978703707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45967.796978703707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45967.796978703707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45967.796978703707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45967.796978703707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45967.796978703707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45967.796978703707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45967.796978703707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45967.796978703707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45967.796978703707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45967.796978703707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45967.796978703707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45967.796978703707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45967.796978703707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45967.796978703707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45967.796978703707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45967.796978703707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45967.796978703707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45967.796978703707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45967.796978703707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45967.796978703707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45967.796978703707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45967.796978703707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45967.796978703707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45967.796978703707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45967.796978703707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45967.796978703707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45967.796978703707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45967.796978703707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45967.796978703707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45967.796978703707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45967.796978703707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45967.796978703707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45967.796978703707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45967.796978703707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45967.796978703707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45967.796978703707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45967.796978703707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45967.796978703707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45967.796978703707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45967.796978703707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45967.796978703707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45967.796978703707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45967.796978703707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45967.796978703707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45967.796978703707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45967.796978703707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45967.796978703707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45967.796978703707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45967.796978703707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45967.796978703707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45967.796978703707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45967.796978703707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45967.796978703707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45967.796978703707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45967.796978703707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45967.796978703707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45967.796978703707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45967.796978703707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45967.796978703707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45967.796978703707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45967.796978703707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45967.796978703707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45967.796978703707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45967.796978703707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45967.796978703707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45967.796978703707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45967.796978703707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45967.796978703707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45967.796978703707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45967.796978703707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45967.796978703707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45967.796978703707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45967.796978703707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45967.796978703707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45967.796978703707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45967.796978703707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45967.796978703707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45967.796978703707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45967.796978703707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45967.796978703707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45967.796978703707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45967.796978703707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45967.796978703707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45967.796978703707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45967.796978703707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45967.796978703707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45967.796978703707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45967.796978703707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45967.796978703707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45967.796978703707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45967.796978703707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45967.796978703707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45967.796978703707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45967.796978703707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45967.796978703707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45967.796978703707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45967.796978703707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45967.796978703707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45967.796978703707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45967.796978703707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45967.796978703707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45967.796978703707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45967.796978703707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45967.796978703707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45967.796978703707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45967.796978703707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45967.796978703707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45967.796978703707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45967.796978703707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45967.796978703707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45967.796978703707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45967.796978703707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45967.796978703707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45967.796978703707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45967.796978703707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45967.796978703707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45967.796978703707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45967.796978703707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45967.796978703707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45967.796978703707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45967.796978703707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45967.796978703707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45967.796978703707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45967.796978703707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45967.796978703707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45967.796978703707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45967.796978703707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45967.796978703707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45967.796978703707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45967.796978703707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45967.796978703707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45967.796978703707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45967.796978703707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45967.796978703707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45967.796978703707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45967.796978703707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45967.796978703707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45967.796978703707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45967.796978703707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45967.796978703707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45967.796978703707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45967.796978703707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45967.796978703707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45967.796978703707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45967.796978703707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45967.796978703707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45967.796978703707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45967.796978703707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45967.796978703707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45967.796978703707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45967.796978703707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45967.796978703707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45967.796978703707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45967.796978703707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45967.796978703707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45967.796978703707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45967.796978703707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45967.796978703707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45967.796978703707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45967.796978703707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45967.796978703707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45967.796978703707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45967.796978703707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45967.796978703707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45967.796978703707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45967.796978703707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45967.796978703707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45967.796978703707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45967.796978703707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45967.796978703707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45967.796978703707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45967.796978703707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45967.796978703707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45967.796978703707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45967.796978703707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45967.796978703707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45967.796978703707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45967.796978703707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45967.796978703707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45967.796978703707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45967.796978703707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45967.796978703707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45967.796978703707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45967.796978703707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45967.796978703707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45967.796978703707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45967.796978703707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45967.796978703707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45967.796978703707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45967.796978703707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45967.796978703707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45967.796978703707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45967.796978703707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45967.796978703707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45967.796978703707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45967.796978703707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45967.796978703707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45967.796978703707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45967.796978703707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45967.796978703707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45967.796978703707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45967.796978703707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45967.796978703707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45967.796978703707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45967.796978703707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45967.796978703707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45967.796978703707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45967.796978703707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45967.796978703707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45967.796978703707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45967.796978703707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45967.796978703707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45967.796978703707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45967.796978703707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45967.796978703707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45967.796978703707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45967.796978703707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45967.796978703707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45967.796978703707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45967.796978703707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45967.796978703707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45967.796978703707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45967.796978703707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45967.796978703707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45967.796978703707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45967.796978703707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45967.796978703707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45967.796978703707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45967.796978703707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45967.796978703707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45967.796978703707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45967.796978703707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45967.796978703707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45967.796978703707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45967.796978703707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45967.796978703707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45967.796978703707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45967.796978703707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45967.796978703707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45967.796978703707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45967.796978703707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45967.796978703707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45967.796978703707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45967.796978703707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45967.796978703707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45967.796978703707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45967.796978703707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45967.796978703707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45967.796978703707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45967.796978703707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45967.796978703707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45967.796978703707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45967.796978703707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45967.796978703707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45967.796978703707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45967.796978703707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45967.796978703707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45967.796978703707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45967.796978703707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45967.796978703707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45967.796978703707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45967.796978703707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45967.796978703707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45967.796978703707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45967.796978703707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45967.796978703707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45967.796978703707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45967.796978703707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45967.796978703707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45967.796978703707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45967.796978703707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45967.796978703707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45967.796978703707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45967.796978703707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45967.796978703707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45967.796978703707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45967.796978703707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45967.796978703707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45967.796978703707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45967.796978703707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45967.796978703707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45967.796978703707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45967.796978703707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45967.796978703707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45967.796978703707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45967.796978703707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45967.796978703707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45967.796978703707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45967.796978703707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45967.796978703707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45967.796978703707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45967.796978703707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45967.796978703707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45967.796978703707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45967.796978703707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45967.796978703707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45967.796978703707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45967.796978703707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45967.796978703707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45967.796978703707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45967.796978703707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45967.796978703707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45967.796978703707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45967.796978703707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45967.796978703707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45967.796978703707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45967.796978703707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45967.796978703707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45967.796978703707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45967.796978703707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45967.796978703707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45967.796978703707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45967.796978703707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45967.796978703707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45967.796978703707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45967.796978703707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45967.796978703707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45967.796978703707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45967.796978703707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45967.796978703707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45967.796978703707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45967.796978703707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45967.796978703707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45967.796978703707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45967.796978703707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45967.796978703707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45967.796978703707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45967.796978703707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45967.796978703707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45967.796978703707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45967.796978703707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45967.796978703707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45967.796978703707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45967.796978703707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45967.796978703707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45967.796978703707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45967.796978703707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45967.796978703707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45967.796978703707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45967.796978703707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45967.796978703707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45967.796978703707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45967.796978703707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45967.796978703707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45967.796978703707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45967.796978703707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45967.796978703707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45967.796978703707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45967.796978703707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45967.796978703707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45967.796978703707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45967.796978703707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45967.796978703707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45967.796978703707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45967.796978703707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45967.796978703707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45967.796978703707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45967.796978703707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45967.796978703707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45967.796978703707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45967.796978703707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45967.796978703707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45967.796978703707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45967.796978703707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45967.796978703707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45967.796978703707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45967.796978703707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45967.796978703707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45967.796978703707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45967.796978703707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45967.796978703707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45967.796978703707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45967.796978703707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45967.796978703707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45967.796978703707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45967.796978703707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45967.796978703707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45967.796978703707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45967.796978703707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45967.796978703707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45967.796978703707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45967.796978703707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45967.796978703707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45967.796978703707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45967.796978703707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45967.796978703707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45967.796978703707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45967.796978703707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45967.796978703707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45967.796978703707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45967.796978703707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45967.796978703707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45967.796978703707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45967.796978703707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45967.796978703707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45967.796978703707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45967.796978703707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45967.796978703707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45967.796978703707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45967.796978703707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45967.796978703707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45967.796978703707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45967.796978703707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45967.796978703707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45967.796978703707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45967.796978703707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45967.796978703707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45967.796978703707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45967.796978703707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45967.796978703707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45967.796978703707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45967.796978703707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45967.796978703707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45967.796978703707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45967.796978703707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45967.796978703707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45967.796978703707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45967.796978703707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45967.796978703707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45967.796978703707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45967.796978703707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45967.796978703707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45967.796978703707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45967.796978703707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45967.796978703707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45967.796978703707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45967.796978703707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45967.796978703707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45967.796978703707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45967.796978703707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45967.796978703707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45967.796978703707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45967.796978703707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45967.796978703707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45967.796978703707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45967.796978703707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45967.796978703707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45967.796978703707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45967.796978703707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45967.796978703707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45967.796978703707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45967.796978703707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45967.796978703707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45967.796978703707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45967.796978703707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45967.796978703707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45967.796978703707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45967.796978703707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45967.796978703707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45967.796978703707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45967.796978703707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45967.796978703707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45967.796978703707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45967.796978703707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45967.796978703707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45967.796978703707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45967.796978703707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45967.796978703707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45967.796978703707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45967.796978703707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45967.796978703707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45967.796978703707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45967.796978703707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45967.796978703707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45967.796978703707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45967.796978703707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45967.796978703707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45967.796978703707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45967.796978703707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45967.796978703707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45967.796978703707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45967.796978703707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45967.796978703707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45967.796978703707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45967.796978703707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45967.796978703707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45967.796978703707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45967.796978703707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45967.796978703707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45967.796978703707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45967.796978703707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45967.796978703707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45967.796978703707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45967.796978703707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45967.796978703707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45967.796978703707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45967.796978703707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45967.796978703707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45967.796978703707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45967.796978703707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45967.796978703707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45967.796978703707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45967.796978703707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45967.796978703707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45967.796978703707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45967.796978703707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45967.796978703707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45967.796978703707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45967.796978703707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45967.796978703707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45967.796978703707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45967.796978703707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45967.796978703707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45967.796978703707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45967.796978703707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45967.796978703707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45967.796978703707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45967.796978703707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45967.796978703707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45967.796978703707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45967.796978703707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45967.796978703707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45967.796978703707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45967.796978703707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45967.796978703707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45967.796978703707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45967.796978703707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45967.796978703707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45967.796978703707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45967.796978703707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45967.796978703707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45967.796978703707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45967.796978703707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45967.796978703707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45967.796978703707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45967.796978703707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45967.796978703707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45967.796978703707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45967.796978703707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45967.796978703707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45967.796978703707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45967.796978703707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45967.796978703707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45967.796978703707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45967.796978703707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45967.796978703707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45967.796978703707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45967.796978703707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45967.796978703707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45967.796978703707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45967.796978703707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45967.796978703707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45967.796978703707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45967.796978703707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45967.796978703707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45967.796978703707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45967.796978703707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45967.796978703707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45967.796978703707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45967.796978703707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45967.796978703707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45967.796978703707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45967.796978703707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45967.796978703707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45967.796978703707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45967.796978703707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45967.796978703707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45967.796978703707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45967.796978703707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45967.796978703707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45967.796978703707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45967.796978703707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45967.796978703707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45967.796978703707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45967.796978703707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45967.796978703707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45967.796978703707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45967.796978703707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45967.796978703707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45967.796978703707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45967.796978703707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45967.796978703707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45967.796978703707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45967.796978703707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45967.796978703707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45967.796978703707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45967.796978703707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45967.796978703707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45967.796978703707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45967.796978703707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45967.796978703707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45967.796978703707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45967.796978703707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45967.796978703707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45967.796978703707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45967.796978703707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45967.796978703707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45967.796978703707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45967.796978703707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45967.796978703707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45967.796978703707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45967.796978703707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45967.796978703707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45967.796978703707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45967.796978703707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45967.796978703707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45967.796978703707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45967.796978703707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45967.796978703707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45967.796978703707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45967.796978703707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45967.796978703707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45967.796978703707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45967.796978703707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45967.796978703707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45967.796978703707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45967.796978703707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45967.796978703707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45967.796978703707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45967.796978703707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45967.796978703707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45967.796978703707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45967.796978703707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45967.796978703707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45967.796978703707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45967.796978703707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45967.796978703707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45967.796978703707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45967.796978703707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45967.796978703707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45967.796978703707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45967.796978703707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45967.796978703707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45967.796978703707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45967.796978703707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45967.796978703707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45967.796978703707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45967.796978703707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45967.796978703707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45967.796978703707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45967.796978703707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45967.796978703707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45967.796978703707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45967.796978703707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45967.796978703707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45967.796978703707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45967.796978703707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45967.796978703707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45967.796978703707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45967.796978703707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45967.796978703707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45967.796978703707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45967.796978703707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45967.796978703707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45967.796978703707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45967.796978703707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45967.796978703707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45967.796978703707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45967.796978703707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45967.796978703707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45967.796978703707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45967.796978703707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45967.796978703707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45967.796978703707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45967.796978703707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45967.796978703707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45967.796978703707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45967.796978703707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45967.796978703707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45967.796978703707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45967.796978703707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45967.796978703707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45967.796978703707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45967.796978703707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45967.796978703707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45967.796978703707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45967.796978703707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45967.796978703707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45967.796978703707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45967.796978703707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45967.796978703707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45967.796978703707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45967.796978703707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45967.796978703707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45967.796978703707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45967.796978703707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45967.796978703707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45967.796978703707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45967.796978703707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45967.796978703707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45967.796978703707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45967.796978703707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45967.796978703707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45967.796978703707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45967.796978703707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45967.796978703707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45967.796978703707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45967.796978703707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45967.796978703707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45967.796978703707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45967.796978703707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45967.796978703707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45967.796978703707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45967.796978703707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45967.796978703707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45967.796978703707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45967.796978703707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45967.796978703707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45967.796978703707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45967.796978703707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45967.796978703707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45967.796978703707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45967.796978703707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45967.796978703707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45967.796978703707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45967.796978703707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45967.796978703707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45967.796978703707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45967.796978703707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45967.796978703707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45967.796978703707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45967.796978703707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45967.796978703707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45967.796978703707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45967.796978703707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45967.796978703707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45967.796978703707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45967.796978703707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45967.796978703707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45967.796978703707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45967.796978703707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45967.796978703707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45967.796978703707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45967.796978703707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45967.796978703707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45967.796978703707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45967.796978703707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45967.796978703707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45967.796978703707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45967.796978703707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45967.796978703707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45967.796978703707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45967.796978703707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45967.796978703707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45967.796978703707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45967.796978703707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45967.796978703707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45967.796978703707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45967.796978703707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45967.796978703707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45967.796978703707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45967.796978703707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45967.796978703707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45967.796978703707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45967.796978703707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45967.796978703707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45967.796978703707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45967.796978703707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45967.796978703707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45967.796978703707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45967.796978703707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45967.796978703707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45967.796978703707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45967.796978703707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45967.796978703707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45967.796978703707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45967.796978703707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45967.796978703707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45967.796978703707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45967.796978703707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45967.796978703707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45967.796978703707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45967.796978703707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45967.796978703707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45967.796978703707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45967.796978703707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45967.796978703707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45967.796978703707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45967.796978703707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45967.796978703707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45967.796978703707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45967.796978703707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45967.796978703707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45967.796978703707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45967.796978703707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45967.796978703707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45967.796978703707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45967.796978703707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45967.796978703707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45967.796978703707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45967.796978703707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45967.796978703707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45967.796978703707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45967.796978703707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45967.796978703707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45967.796978703707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45967.796978703707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45967.796978703707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45967.796978703707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45967.796978703707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45967.796978703707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45967.796978703707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45967.796978703707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45967.796978703707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45967.796978703707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45967.796978703707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45967.796978703707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45967.796978703707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45967.796978703707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45967.796978703707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45967.796978703707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45967.796978703707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45967.796978703707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45967.796978703707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45967.796978703707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45967.796978703707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45967.796978703707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45967.796978703707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45967.796978703707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45967.796978703707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45967.796978703707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45967.796978703707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45967.796978703707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45967.796978703707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45967.796978703707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45967.796978703707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45967.796978703707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45967.796978703707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45967.796978703707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45967.796978703707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45967.796978703707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45967.796978703707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45967.796978703707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45967.796978703707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45967.796978703707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45967.796978703707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45967.796978703707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45967.796978703707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45967.796978703707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45967.796978703707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45967.796978703707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45967.796978703707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45967.796978703707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45967.796978703707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45967.796978703707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45967.796978703707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45967.796978703707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45967.796978703707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45967.796978703707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45967.796978703707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45967.796978703707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45967.796978703707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45967.796978703707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45967.796978703707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45967.796978703707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45967.796978703707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45967.796978703707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45967.796978703707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45967.796978703707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45967.796978703707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45967.796978703707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45967.796978703707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45967.796978703707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45967.796978703707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45967.796978703707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45967.796978703707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45967.796978703707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45967.796978703707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45967.796978703707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45967.796978703707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45967.796978703707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45967.796978703707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45967.796978703707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45967.796978703707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45967.796978703707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45967.796978703707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45967.796978703707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45967.796978703707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45967.796978703707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45967.796978703707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45967.796978703707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45967.796978703707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45967.796978703707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45967.796978703707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45967.796978703707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45967.796978703707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45967.796978703707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45967.796978703707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45967.796978703707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45967.796978703707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45967.796978703707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45967.796978703707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45967.796978703707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45967.796978703707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45967.796978703707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45967.796978703707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45967.796978703707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45967.796978703707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45967.796978703707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45967.796978703707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45967.796978703707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45967.796978703707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45967.796978703707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45967.796978703707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45967.796978703707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45967.796978703707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45967.796978703707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45967.796978703707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45967.796978703707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45967.796978703707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45967.796978703707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45967.796978703707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45967.796978703707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45967.796978703707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45967.796978703707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45967.796978703707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45967.796978703707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45967.796978703707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45967.796978703707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45967.796978703707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45967.796978703707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45967.796978703707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45967.796978703707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45967.796978703707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45967.796978703707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45967.796978703707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45967.796978703707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45967.796978703707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45967.796978703707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45967.796978703707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45967.796978703707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45967.796978703707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45967.796978703707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45967.796978703707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45967.796978703707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45967.796978703707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45967.796978703707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45967.796978703707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45967.796978703707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45967.796978703707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45967.796978703707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45967.796978703707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45967.796978703707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45967.796978703707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45967.796978703707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45967.796978703707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45967.796978703707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45967.796978703707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45967.796978703707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45967.796978703707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45967.796978703707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45967.796978703707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45967.796978703707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45967.796978703707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45967.796978703707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45967.796978703707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45967.796978703707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45967.796978703707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45967.796978703707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45967.796978703707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45967.796978703707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45967.796978703707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45967.796978703707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45967.796978703707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45967.796978703707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45967.796978703707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45967.796978703707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45967.796978703707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45967.796978703707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45967.796978703707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45967.796978703707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45967.796978703707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45967.796978703707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45967.796978703707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45967.796978703707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45967.796978703707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45967.796978703707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45967.796978703707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45967.796978703707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45967.796978703707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45967.796978703707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45967.796978703707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45967.796978703707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45967.796978703707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45967.796978703707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45967.796978703707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45967.796978703707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45967.796978703707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45967.796978703707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45967.796978703707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45967.796978703707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45967.796978703707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45967.796978703707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45967.796978703707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45967.796978703707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45967.796978703707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45967.796978703707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45967.796978703707</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264.31626111111109</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45967.796978703707</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45967.796978703707</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45967.796978703707</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45967.796978703707</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45967.796978703707</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45967.796978703707</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45967.796978703707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45967.796978703707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45967.796978703707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45967.796978703707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45967.796978703707</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45967.796978703707</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45967.796978703707</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45967.796978703707</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45967.796978703707</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45967.796978703707</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45967.796978703707</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45967.796978703707</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45967.796978703707</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45967.796978703707</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45967.796978703707</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45967.796978703707</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45967.796978703707</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45967.796978703707</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45967.796978703707</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45967.796978703707</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45967.796978703707</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45967.796978703707</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45967.796978703707</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45967.796978703707</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45967.796978703707</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45967.796978703707</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45967.796978703707</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45967.796978703707</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45967.796978703707</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45967.796978703707</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45967.796978703707</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45967.796978703707</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45967.796978703707</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45967.796978703707</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45967.796978703707</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45967.796978703707</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45967.796978703707</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45967.796978703707</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45967.796978703707</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45967.796978703707</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45967.796978703707</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45967.796978703707</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45967.796978703707</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45967.796978703707</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45967.796978703707</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45967.796978703707</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45967.796978703707</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45967.796978703707</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45967.796978703707</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45967.796978703707</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45967.796978703707</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45967.796978703707</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45967.796978703707</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45967.796978703707</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45967.796978703707</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45967.796978703707</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45967.796978703707</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45967.796978703707</v>
      </c>
      <c r="H66" s="96"/>
      <c r="I66" s="153" t="str">
        <f>IFERROR(VLOOKUP(D66,DB!A:F,6,0),"")</f>
        <v/>
      </c>
      <c r="J66" s="15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75.964918518518971</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39024</v>
      </c>
      <c r="F3" s="38">
        <v>45926.188877314817</v>
      </c>
      <c r="G3" s="123">
        <f t="shared" ref="G3" ca="1" si="0">IFERROR(NOW()-F3,"")</f>
        <v>41.608101388890645</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39024</v>
      </c>
      <c r="F4" s="132">
        <v>45948.661111111112</v>
      </c>
      <c r="G4" s="133">
        <f ca="1">IFERROR(NOW()-F4,"")</f>
        <v>19.135867592594877</v>
      </c>
      <c r="H4" s="132">
        <v>45948.661111111112</v>
      </c>
      <c r="I4" s="131" t="str">
        <f>IFERROR(VLOOKUP(D4,DB!A:F,6,0),"")</f>
        <v>SCECO</v>
      </c>
      <c r="J4" s="131" t="str">
        <f>IFERROR(VLOOKUP(D4,DB!A:G,7,0),"")</f>
        <v>Dead</v>
      </c>
      <c r="K4" s="131" t="s">
        <v>39116</v>
      </c>
      <c r="L4" s="131" t="str">
        <f>IFERROR(VLOOKUP(D4,DB!A:I,9,0),"")</f>
        <v>Latis</v>
      </c>
    </row>
    <row r="5" spans="1:13" ht="15">
      <c r="A5" s="131"/>
      <c r="B5" s="131" t="str">
        <f>IFERROR(VLOOKUP(D5,DB!A:K,11,0),"")</f>
        <v/>
      </c>
      <c r="C5" s="131"/>
      <c r="D5" s="131"/>
      <c r="E5" s="131"/>
      <c r="F5" s="132"/>
      <c r="G5" s="133">
        <f ca="1">IFERROR(NOW()-F5,"")</f>
        <v>45967.796978703707</v>
      </c>
      <c r="H5"/>
      <c r="I5" s="131" t="str">
        <f>IFERROR(VLOOKUP(D5,DB!A:F,6,0),"")</f>
        <v/>
      </c>
      <c r="J5" s="131" t="str">
        <f>IFERROR(VLOOKUP(D5,DB!A:G,7,0),"")</f>
        <v/>
      </c>
      <c r="K5" s="131"/>
      <c r="L5" s="131" t="str">
        <f>IFERROR(VLOOKUP(D5,DB!A:I,9,0),"")</f>
        <v/>
      </c>
    </row>
    <row r="6" spans="1:13" ht="15">
      <c r="A6" s="131"/>
      <c r="B6" s="131" t="str">
        <f>IFERROR(VLOOKUP(D6,DB!A:K,11,0),"")</f>
        <v/>
      </c>
      <c r="C6" s="131"/>
      <c r="D6" s="131"/>
      <c r="E6" s="131"/>
      <c r="F6" s="132"/>
      <c r="G6" s="133">
        <f ca="1">IFERROR(NOW()-F6,"")</f>
        <v>45967.796978703707</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45967.796978703707</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45967.796978703707</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45967.796978703707</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45967.796978703707</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45967.796978703707</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45967.796978703707</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45967.796978703707</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45967.796978703707</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45967.796978703707</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45967.796978703707</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45967.796978703707</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45967.796978703707</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45967.796978703707</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45967.796978703707</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45967.796978703707</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45967.796978703707</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45967.796978703707</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45967.796978703707</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45967.796978703707</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45967.796978703707</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45967.796978703707</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45967.796978703707</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45967.796978703707</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45967.796978703707</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45967.796978703707</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45967.796978703707</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45967.796978703707</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45967.796978703707</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45967.796978703707</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45967.796978703707</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45967.796978703707</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45967.796978703707</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45967.796978703707</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45967.796978703707</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45967.796978703707</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45967.796978703707</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45967.796978703707</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45967.796978703707</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45967.796978703707</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45967.796978703707</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45967.796978703707</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45967.796978703707</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45967.796978703707</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45967.796978703707</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45967.796978703707</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45967.796978703707</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45967.796978703707</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45967.796978703707</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45967.796978703707</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45967.796978703707</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45967.796978703707</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45967.796978703707</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45967.796978703707</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45967.796978703707</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45967.796978703707</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45967.796978703707</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45967.796978703707</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45967.796978703707</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45967.796978703707</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45967.796978703707</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45967.796978703707</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45967.796978703707</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45967.796978703707</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45967.796978703707</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45967.796978703707</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45967.796978703707</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45967.796978703707</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45967.796978703707</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45967.796978703707</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45967.796978703707</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45967.796978703707</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45967.796978703707</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45967.796978703707</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45967.796978703707</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45967.796978703707</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45967.796978703707</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45967.796978703707</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45967.796978703707</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45967.796978703707</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45967.796978703707</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45967.796978703707</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45967.796978703707</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45967.796978703707</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45967.796978703707</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45967.796978703707</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45967.796978703707</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45967.796978703707</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45967.796978703707</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45967.796978703707</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45967.796978703707</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45967.796978703707</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45967.796978703707</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45967.796978703707</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45967.796978703707</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45967.796978703707</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45967.796978703707</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45967.796978703707</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45967.796978703707</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45967.796978703707</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45967.796978703707</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45967.796978703707</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45967.796978703707</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45967.796978703707</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45967.796978703707</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45967.796978703707</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45967.796978703707</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45967.796978703707</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45967.796978703707</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45967.796978703707</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45967.796978703707</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45967.796978703707</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45967.796978703707</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45967.796978703707</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45967.796978703707</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45967.796978703707</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45967.796978703707</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45967.796978703707</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45967.796978703707</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45967.796978703707</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45967.796978703707</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45967.796978703707</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45967.796978703707</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45967.796978703707</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45967.796978703707</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45967.796978703707</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45967.796978703707</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45967.796978703707</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45967.796978703707</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45967.796978703707</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45967.796978703707</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45967.796978703707</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45967.796978703707</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45967.796978703707</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45967.796978703707</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45967.796978703707</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45967.796978703707</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45967.796978703707</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45967.796978703707</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45967.796978703707</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45967.796978703707</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45967.796978703707</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45967.796978703707</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45967.796978703707</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45967.796978703707</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45967.796978703707</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45967.796978703707</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45967.796978703707</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45967.796978703707</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45967.796978703707</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45967.796978703707</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45967.796978703707</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45967.796978703707</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45967.796978703707</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45967.796978703707</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45967.796978703707</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45967.796978703707</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45967.796978703707</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45967.796978703707</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45967.796978703707</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45967.796978703707</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45967.796978703707</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45967.796978703707</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45967.796978703707</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45967.796978703707</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45967.796978703707</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45967.796978703707</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45967.796978703707</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45967.796978703707</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45967.796978703707</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45967.796978703707</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45967.796978703707</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45967.796978703707</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45967.796978703707</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45967.796978703707</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45967.796978703707</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45967.796978703707</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45967.796978703707</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45967.796978703707</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45967.796978703707</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45967.796978703707</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45967.796978703707</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45967.796978703707</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45967.796978703707</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45967.796978703707</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45967.796978703707</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45967.796978703707</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45967.796978703707</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45967.796978703707</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45967.796978703707</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45967.796978703707</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45967.796978703707</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45967.796978703707</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45967.796978703707</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45967.796978703707</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45967.796978703707</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45967.796978703707</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45967.796978703707</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45967.796978703707</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45967.796978703707</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45967.796978703707</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45967.796978703707</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45967.796978703707</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45967.796978703707</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45967.796978703707</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45967.796978703707</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45967.796978703707</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45967.796978703707</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45967.796978703707</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45967.796978703707</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45967.796978703707</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45967.796978703707</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45967.796978703707</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45967.796978703707</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45967.796978703707</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45967.796978703707</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45967.796978703707</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45967.796978703707</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45967.796978703707</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45967.796978703707</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45967.796978703707</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45967.796978703707</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45967.796978703707</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45967.796978703707</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45967.796978703707</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45967.796978703707</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45967.796978703707</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45967.796978703707</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45967.796978703707</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45967.796978703707</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45967.796978703707</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45967.796978703707</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45967.796978703707</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45967.796978703707</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45967.796978703707</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45967.796978703707</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45967.796978703707</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45967.796978703707</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45967.796978703707</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45967.796978703707</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45967.796978703707</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45967.796978703707</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45967.796978703707</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45967.796978703707</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45967.796978703707</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45967.796978703707</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45967.796978703707</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45967.796978703707</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45967.796978703707</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45967.796978703707</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45967.796978703707</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45967.796978703707</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45967.796978703707</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45967.796978703707</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45967.796978703707</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45967.796978703707</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45967.796978703707</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45967.796978703707</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45967.796978703707</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45967.796978703707</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45967.796978703707</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45967.796978703707</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45967.796978703707</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45967.796978703707</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45967.796978703707</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45967.796978703707</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45967.796978703707</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45967.796978703707</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45967.796978703707</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45967.796978703707</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45967.796978703707</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45967.796978703707</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45967.796978703707</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45967.796978703707</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45967.796978703707</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45967.796978703707</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45967.796978703707</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45967.796978703707</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45967.796978703707</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45967.796978703707</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45967.796978703707</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45967.796978703707</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45967.796978703707</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45967.796978703707</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45967.796978703707</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45967.796978703707</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45967.796978703707</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3"/>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39117</v>
      </c>
      <c r="B2" s="61" t="str">
        <f>IFERROR(VLOOKUP(D2,DB!A:K,11,0),"")</f>
        <v>R6</v>
      </c>
      <c r="C2" s="61">
        <v>1</v>
      </c>
      <c r="D2" s="61" t="s">
        <v>36191</v>
      </c>
      <c r="E2" s="61" t="s">
        <v>39021</v>
      </c>
      <c r="F2" s="148">
        <v>45967.771747685183</v>
      </c>
      <c r="G2" s="149">
        <f ca="1">IFERROR(NOW()-F2,"-")</f>
        <v>2.5231018524209503E-2</v>
      </c>
      <c r="H2" s="150">
        <v>45967.766087962962</v>
      </c>
      <c r="I2" s="86" t="str">
        <f>IFERROR(VLOOKUP(D2,DB!A:F,6,0),"")</f>
        <v>SCECO</v>
      </c>
      <c r="J2" s="61" t="str">
        <f>IFERROR(VLOOKUP(D2,DB!A:G,7,0),"")</f>
        <v>Dead</v>
      </c>
      <c r="K2" s="151" t="s">
        <v>39118</v>
      </c>
      <c r="L2" s="152" t="str">
        <f>IFERROR(VLOOKUP(D2,DB!A:I,9,0),"")</f>
        <v>Latis</v>
      </c>
    </row>
    <row r="3" spans="1:12" ht="31.5" customHeight="1">
      <c r="A3" s="86"/>
      <c r="B3" s="61" t="str">
        <f>IFERROR(VLOOKUP(D3,DB!A:K,11,0),"")</f>
        <v/>
      </c>
      <c r="C3" s="61"/>
      <c r="D3" s="61"/>
      <c r="E3" s="61"/>
      <c r="F3" s="148"/>
      <c r="G3" s="149">
        <f ca="1">IFERROR(NOW()-F3,"-")</f>
        <v>45967.796978703707</v>
      </c>
      <c r="H3" s="150" t="s">
        <v>39107</v>
      </c>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45967.796978703707</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45967.796978703707</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45967.796978703707</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45967.796978703707</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45967.796978703707</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45967.796978703707</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45967.796978703707</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45967.796978703707</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45967.796978703707</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45967.796978703707</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45967.796978703707</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45967.796978703707</v>
      </c>
      <c r="H15" s="150"/>
      <c r="I15" s="86" t="str">
        <f>IFERROR(VLOOKUP(D15,DB!A:F,6,0),"")</f>
        <v/>
      </c>
      <c r="J15" s="61" t="str">
        <f>IFERROR(VLOOKUP(D15,DB!A:G,7,0),"")</f>
        <v/>
      </c>
      <c r="K15" s="151"/>
      <c r="L15" s="152" t="str">
        <f>IFERROR(VLOOKUP(D15,DB!A:I,9,0),"")</f>
        <v/>
      </c>
    </row>
    <row r="16" spans="1:12" ht="31.5" customHeight="1">
      <c r="A16" s="86"/>
      <c r="B16" s="61" t="str">
        <f>IFERROR(VLOOKUP(D16,DB!A:K,11,0),"")</f>
        <v/>
      </c>
      <c r="C16" s="61" t="s">
        <v>39108</v>
      </c>
      <c r="D16" s="61"/>
      <c r="E16" s="61"/>
      <c r="F16" s="148"/>
      <c r="G16" s="149">
        <f ca="1">IFERROR(NOW()-F16,"-")</f>
        <v>45967.796978703707</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45967.796978703707</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45967.796978703707</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45967.796978703707</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45967.796978703707</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45967.796978703707</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45967.796978703707</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45967.796978703707</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45967.796978703707</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45967.796978703707</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45967.796978703707</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45967.796978703707</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45967.796978703707</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45967.796978703707</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45967.796978703707</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45967.796978703707</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45967.796978703707</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45967.796978703707</v>
      </c>
      <c r="H33" s="150"/>
      <c r="I33" s="86" t="str">
        <f>IFERROR(VLOOKUP(D33,DB!A:F,6,0),"")</f>
        <v/>
      </c>
      <c r="J33" s="61" t="str">
        <f>IFERROR(VLOOKUP(D33,DB!A:G,7,0),"")</f>
        <v/>
      </c>
      <c r="K33" s="151"/>
      <c r="L33" s="152" t="str">
        <f>IFERROR(VLOOKUP(D33,DB!A:I,9,0),"")</f>
        <v/>
      </c>
    </row>
  </sheetData>
  <dataValidations count="2">
    <dataValidation allowBlank="1" showInputMessage="1" showErrorMessage="1" sqref="E1" xr:uid="{62B1622A-85BD-4882-B430-9803BC9B7251}"/>
    <dataValidation type="list" allowBlank="1" showInputMessage="1" showErrorMessage="1" sqref="E2:E33"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2025-11-06T16:08:53Z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