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72" documentId="120_S{2AC9BD13-BADA-5192-A53E-5A8FF88502F6}" xr6:coauthVersionLast="47" xr6:coauthVersionMax="47" xr10:uidLastSave="{CADCBD98-5DF1-4D09-9191-E6CA4991A6F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J105" i="2"/>
  <c r="J106" i="2"/>
  <c r="J107" i="2"/>
  <c r="J108" i="2"/>
  <c r="J109" i="2"/>
  <c r="J110" i="2"/>
  <c r="J111" i="2"/>
  <c r="J112" i="2"/>
  <c r="J113" i="2"/>
  <c r="J114" i="2"/>
  <c r="J115" i="2"/>
  <c r="J116" i="2"/>
  <c r="J117" i="2"/>
  <c r="J118" i="2"/>
  <c r="J119" i="2"/>
  <c r="J120" i="2"/>
  <c r="J121" i="2"/>
  <c r="J122" i="2"/>
  <c r="J123" i="2"/>
  <c r="I105" i="2"/>
  <c r="I106" i="2"/>
  <c r="I107" i="2"/>
  <c r="I108" i="2"/>
  <c r="I109" i="2"/>
  <c r="I110" i="2"/>
  <c r="I111" i="2"/>
  <c r="I112" i="2"/>
  <c r="I113" i="2"/>
  <c r="I114" i="2"/>
  <c r="I115" i="2"/>
  <c r="I116" i="2"/>
  <c r="I117" i="2"/>
  <c r="I118" i="2"/>
  <c r="I119" i="2"/>
  <c r="I120" i="2"/>
  <c r="I121" i="2"/>
  <c r="I122" i="2"/>
  <c r="I123" i="2"/>
  <c r="G105" i="2"/>
  <c r="G106" i="2"/>
  <c r="G107" i="2"/>
  <c r="G108" i="2"/>
  <c r="G109" i="2"/>
  <c r="G110" i="2"/>
  <c r="G111" i="2"/>
  <c r="G112" i="2"/>
  <c r="G113" i="2"/>
  <c r="G114" i="2"/>
  <c r="G115" i="2"/>
  <c r="G116" i="2"/>
  <c r="G117" i="2"/>
  <c r="G118" i="2"/>
  <c r="G119" i="2"/>
  <c r="G120" i="2"/>
  <c r="G121" i="2"/>
  <c r="G122" i="2"/>
  <c r="G123" i="2"/>
  <c r="B105" i="2"/>
  <c r="B106" i="2"/>
  <c r="B107" i="2"/>
  <c r="B108" i="2"/>
  <c r="B109" i="2"/>
  <c r="B110" i="2"/>
  <c r="B111" i="2"/>
  <c r="B112" i="2"/>
  <c r="B113" i="2"/>
  <c r="B114" i="2"/>
  <c r="B115" i="2"/>
  <c r="B116" i="2"/>
  <c r="B117" i="2"/>
  <c r="B118" i="2"/>
  <c r="B119" i="2"/>
  <c r="B120" i="2"/>
  <c r="B121" i="2"/>
  <c r="B122" i="2"/>
  <c r="B12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<sst xmlns="http://schemas.openxmlformats.org/spreadsheetml/2006/main" count="181558" uniqueCount="39154">
  <si>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</si>
  <si>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</si>
  <si>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</si>
  <si>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</si>
  <si>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</si>
  <si>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</si>
  <si>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</si>
  <si>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</si>
  <si>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</si>
  <si>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</si>
  <si>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</si>
  <si>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</si>
  <si>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</si>
  <si>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</si>
  <si>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</si>
  <si>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</si>
  <si>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</si>
  <si>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</si>
  <si>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</si>
  <si>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</si>
  <si>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</si>
  <si>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</si>
  <si>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</si>
  <si>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</si>
  <si>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</si>
  <si>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</si>
  <si>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</si>
  <si>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</si>
  <si>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</si>
  <si>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</si>
  <si>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</si>
  <si>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</si>
  <si>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</si>
  <si>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</si>
  <si>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</si>
  <si>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</si>
  <si>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</si>
  <si>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</si>
  <si>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</si>
  <si>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</si>
  <si>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</si>
  <si>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</si>
  <si>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</si>
  <si>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</si>
  <si>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</si>
  <si>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</si>
  <si>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</si>
  <si>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</si>
  <si>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</si>
  <si>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</si>
  <si>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</si>
  <si>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</si>
  <si>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</si>
  <si>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</si>
  <si>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</si>
  <si>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</si>
  <si>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</si>
  <si>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</si>
  <si>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</si>
  <si>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</si>
  <si>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</si>
  <si>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</si>
  <si>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</si>
  <si>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</si>
  <si>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</si>
  <si>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</si>
  <si>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</si>
  <si>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</si>
  <si>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</si>
  <si>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</si>
  <si>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</si>
  <si>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</si>
  <si>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</si>
  <si>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</si>
  <si>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</si>
  <si>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</si>
  <si>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</si>
  <si>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</si>
  <si>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</si>
  <si>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</si>
  <si>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</si>
  <si>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</si>
  <si>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</si>
  <si>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</si>
  <si>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</si>
  <si>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</si>
  <si>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</si>
  <si>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</si>
  <si>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</si>
  <si>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</si>
  <si>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</si>
  <si>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</si>
  <si>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</si>
  <si>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</si>
  <si>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</si>
  <si>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</si>
  <si>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</si>
  <si>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</si>
  <si>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</si>
  <si>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</si>
  <si>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</si>
  <si>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</si>
  <si>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</si>
  <si>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</si>
  <si>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</si>
  <si>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</si>
  <si>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</si>
  <si>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</si>
  <si>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</si>
  <si>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</si>
  <si>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</si>
  <si>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</si>
  <si>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</si>
  <si>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</si>
  <si>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</si>
  <si>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</si>
  <si>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</si>
  <si>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</si>
  <si>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</si>
  <si>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</si>
  <si>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</si>
  <si>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</si>
  <si>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</si>
  <si>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</si>
  <si>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</si>
  <si>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</si>
  <si>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</si>
  <si>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</si>
  <si>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</si>
  <si>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</si>
  <si>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</si>
  <si>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</si>
  <si>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</si>
  <si>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</si>
  <si>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</si>
  <si>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</si>
  <si>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</si>
  <si>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</si>
  <si>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</si>
  <si>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</si>
  <si>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</si>
  <si>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</si>
  <si>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</si>
  <si>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</si>
  <si>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</si>
  <si>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</si>
  <si>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</si>
  <si>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</si>
  <si>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</si>
  <si>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</si>
  <si>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</si>
  <si>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</si>
  <si>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</si>
  <si>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</si>
  <si>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</si>
  <si>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</si>
  <si>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</si>
  <si>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</si>
  <si>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</si>
  <si>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</si>
  <si>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</si>
  <si>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</si>
  <si>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</si>
  <si>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</si>
  <si>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</si>
  <si>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</si>
  <si>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</si>
  <si>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</si>
  <si>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</si>
  <si>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</si>
  <si>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</si>
  <si>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</si>
  <si>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</si>
  <si>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</si>
  <si>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</si>
  <si>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</si>
  <si>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</si>
  <si>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</si>
  <si>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</si>
  <si>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</si>
  <si>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</si>
  <si>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</si>
  <si>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</si>
  <si>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</si>
  <si>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</si>
  <si>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</si>
  <si>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</si>
  <si>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</si>
  <si>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</si>
  <si>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</si>
  <si>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</si>
  <si>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</si>
  <si>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</si>
  <si>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</si>
  <si>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</si>
  <si>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</si>
  <si>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</si>
  <si>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</si>
  <si>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</si>
  <si>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</si>
  <si>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</si>
  <si>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</si>
  <si>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</si>
  <si>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</si>
  <si>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</si>
  <si>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</si>
  <si>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</si>
  <si>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</si>
  <si>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</si>
  <si>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</si>
  <si>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</si>
  <si>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</si>
  <si>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</si>
  <si>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</si>
  <si>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</si>
  <si>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</si>
  <si>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</si>
  <si>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</si>
  <si>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</si>
  <si>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</si>
  <si>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</si>
  <si>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</si>
  <si>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</si>
  <si>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</si>
  <si>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</si>
  <si>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</si>
  <si>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</si>
  <si>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</si>
  <si>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</si>
  <si>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</si>
  <si>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</si>
  <si>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</si>
  <si>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</si>
  <si>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</si>
  <si>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</si>
  <si>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</si>
  <si>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</si>
  <si>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</si>
  <si>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</si>
  <si>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</si>
  <si>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</si>
  <si>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</si>
  <si>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</si>
  <si>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</si>
  <si>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</si>
  <si>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</si>
  <si>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</si>
  <si>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</si>
  <si>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</si>
  <si>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</si>
  <si>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</si>
  <si>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</si>
  <si>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</si>
  <si>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</si>
  <si>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</si>
  <si>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</si>
  <si>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</si>
  <si>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</si>
  <si>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</si>
  <si>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</si>
  <si>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</si>
  <si>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</si>
  <si>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</si>
  <si>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</si>
  <si>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</si>
  <si>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</si>
  <si>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</si>
  <si>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</si>
  <si>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</si>
  <si>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</si>
  <si>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</si>
  <si>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</si>
  <si>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</si>
  <si>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</si>
  <si>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</si>
  <si>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</si>
  <si>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</si>
  <si>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</si>
  <si>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</si>
  <si>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</si>
  <si>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</si>
  <si>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</si>
  <si>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</si>
  <si>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</si>
  <si>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</si>
  <si>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</si>
  <si>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</si>
  <si>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</si>
  <si>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</si>
  <si>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</si>
  <si>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</si>
  <si>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</si>
  <si>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</si>
  <si>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</si>
  <si>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</si>
  <si>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</si>
  <si>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</si>
  <si>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</si>
  <si>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</si>
  <si>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</si>
  <si>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</si>
  <si>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</si>
  <si>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</si>
  <si>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</si>
  <si>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</si>
  <si>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</si>
  <si>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</si>
  <si>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</si>
  <si>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</si>
  <si>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</si>
  <si>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</si>
  <si>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</si>
  <si>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</si>
  <si>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</si>
  <si>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</si>
  <si>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</si>
  <si>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</si>
  <si>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</si>
  <si>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</si>
  <si>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</si>
  <si>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</si>
  <si>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</si>
  <si>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</si>
  <si>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</si>
  <si>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</si>
  <si>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</si>
  <si>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</si>
  <si>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</si>
  <si>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</si>
  <si>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</si>
  <si>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</si>
  <si>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</si>
  <si>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</si>
  <si>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</si>
  <si>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</si>
  <si>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</si>
  <si>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</si>
  <si>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</si>
  <si>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</si>
  <si>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</si>
  <si>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</si>
  <si>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</si>
  <si>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</si>
  <si>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</si>
  <si>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</si>
  <si>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</si>
  <si>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</si>
  <si>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</si>
  <si>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</si>
  <si>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</si>
  <si>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</si>
  <si>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</si>
  <si>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</si>
  <si>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</si>
  <si>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</si>
  <si>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</si>
  <si>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</si>
  <si>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</si>
  <si>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</si>
  <si>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</si>
  <si>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</si>
  <si>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</si>
  <si>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</si>
  <si>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</si>
  <si>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</si>
  <si>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</si>
  <si>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</si>
  <si>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</si>
  <si>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</si>
  <si>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</si>
  <si>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</si>
  <si>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</si>
  <si>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</si>
  <si>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</si>
  <si>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</si>
  <si>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</si>
  <si>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</si>
  <si>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</si>
  <si>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</si>
  <si>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</si>
  <si>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</si>
  <si>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</si>
  <si>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</si>
  <si>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</si>
  <si>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</si>
  <si>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</si>
  <si>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</si>
  <si>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</si>
  <si>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</si>
  <si>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</si>
  <si>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</si>
  <si>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</si>
  <si>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</si>
  <si>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</si>
  <si>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</si>
  <si>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</si>
  <si>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</si>
  <si>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</si>
  <si>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</si>
  <si>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</si>
  <si>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</si>
  <si>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</si>
  <si>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</si>
  <si>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</si>
  <si>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</si>
  <si>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</si>
  <si>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</si>
  <si>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</si>
  <si>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</si>
  <si>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</si>
  <si>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</si>
  <si>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</si>
  <si>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</si>
  <si>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</si>
  <si>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</si>
  <si>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</si>
  <si>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</si>
  <si>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</si>
  <si>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</si>
  <si>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</si>
  <si>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</si>
  <si>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</si>
  <si>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</si>
  <si>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</si>
  <si>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</si>
  <si>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</si>
  <si>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</si>
  <si>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</si>
  <si>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</si>
  <si>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</si>
  <si>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</si>
  <si>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</si>
  <si>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</si>
  <si>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</si>
  <si>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</si>
  <si>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</si>
  <si>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</si>
  <si>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</si>
  <si>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</si>
  <si>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</si>
  <si>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</si>
  <si>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</si>
  <si>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</si>
  <si>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</si>
  <si>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</si>
  <si>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</si>
  <si>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</si>
  <si>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</si>
  <si>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</si>
  <si>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</si>
  <si>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</si>
  <si>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</si>
  <si>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</si>
  <si>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</si>
  <si>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</si>
  <si>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</si>
  <si>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</si>
  <si>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</si>
  <si>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</si>
  <si>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</si>
  <si>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</si>
  <si>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</si>
  <si>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</si>
  <si>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</si>
  <si>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</si>
  <si>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</si>
  <si>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</si>
  <si>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</si>
  <si>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</si>
  <si>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</si>
  <si>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</si>
  <si>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</si>
  <si>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</si>
  <si>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</si>
  <si>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</si>
  <si>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</si>
  <si>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</si>
  <si>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</si>
  <si>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</si>
  <si>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</si>
  <si>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</si>
  <si>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</si>
  <si>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</si>
  <si>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</si>
  <si>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</si>
  <si>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</si>
  <si>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</si>
  <si>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</si>
  <si>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</si>
  <si>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</si>
  <si>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</si>
  <si>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</si>
  <si>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</si>
  <si>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</si>
  <si>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</si>
  <si>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</si>
  <si>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</si>
  <si>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</si>
  <si>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</si>
  <si>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</si>
  <si>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</si>
  <si>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</si>
  <si>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</si>
  <si>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</si>
  <si>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</si>
  <si>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</si>
  <si>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</si>
  <si>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</si>
  <si>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</si>
  <si>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</si>
  <si>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</si>
  <si>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</si>
  <si>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</si>
  <si>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</si>
  <si>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</si>
  <si>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</si>
  <si>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</si>
  <si>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</si>
  <si>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</si>
  <si>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</si>
  <si>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</si>
  <si>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</si>
  <si>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</si>
  <si>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</si>
  <si>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</si>
  <si>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</si>
  <si>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</si>
  <si>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</si>
  <si>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</si>
  <si>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</si>
  <si>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</si>
  <si>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</si>
  <si>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</si>
  <si>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</si>
  <si>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</si>
  <si>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</si>
  <si>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</si>
  <si>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</si>
  <si>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</si>
  <si>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</si>
  <si>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</si>
  <si>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</si>
  <si>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</si>
  <si>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</si>
  <si>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</si>
  <si>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</si>
  <si>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</si>
  <si>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</si>
  <si>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</si>
  <si>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</si>
  <si>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</si>
  <si>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</si>
  <si>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</si>
  <si>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</si>
  <si>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</si>
  <si>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</si>
  <si>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</si>
  <si>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</si>
  <si>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</si>
  <si>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</si>
  <si>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</si>
  <si>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</si>
  <si>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</si>
  <si>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</si>
  <si>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</si>
  <si>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</si>
  <si>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</si>
  <si>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</si>
  <si>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</si>
  <si>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</si>
  <si>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</si>
  <si>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</si>
  <si>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</si>
  <si>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</si>
  <si>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</si>
  <si>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</si>
  <si>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</si>
  <si>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</si>
  <si>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</si>
  <si>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</si>
  <si>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</si>
  <si>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</si>
  <si>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</si>
  <si>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</si>
  <si>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</si>
  <si>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</si>
  <si>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</si>
  <si>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</si>
  <si>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</si>
  <si>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</si>
  <si>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</si>
  <si>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</si>
  <si>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</si>
  <si>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</si>
  <si>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</si>
  <si>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</si>
  <si>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</si>
  <si>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</si>
  <si>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</si>
  <si>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</si>
  <si>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</si>
  <si>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</si>
  <si>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</si>
  <si>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</si>
  <si>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</si>
  <si>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</si>
  <si>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</si>
  <si>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</si>
  <si>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</si>
  <si>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</si>
  <si>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</si>
  <si>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</si>
  <si>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</si>
  <si>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</si>
  <si>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</si>
  <si>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</si>
  <si>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</si>
  <si>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</si>
  <si>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</si>
  <si>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</si>
  <si>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</si>
  <si>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</si>
  <si>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</si>
  <si>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</si>
  <si>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</si>
  <si>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</si>
  <si>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</si>
  <si>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</si>
  <si>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</si>
  <si>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</si>
  <si>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</si>
  <si>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</si>
  <si>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</si>
  <si>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</si>
  <si>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</si>
  <si>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</si>
  <si>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</si>
  <si>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</si>
  <si>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</si>
  <si>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</si>
  <si>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</si>
  <si>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</si>
  <si>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</si>
  <si>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</si>
  <si>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</si>
  <si>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</si>
  <si>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</si>
  <si>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</si>
  <si>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</si>
  <si>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</si>
  <si>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</si>
  <si>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</si>
  <si>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</si>
  <si>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</si>
  <si>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</si>
  <si>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</si>
  <si>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</si>
  <si>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</si>
  <si>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</si>
  <si>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</si>
  <si>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</si>
  <si>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</si>
  <si>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</si>
  <si>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</si>
  <si>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</si>
  <si>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</si>
  <si>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</si>
  <si>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</si>
  <si>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</si>
  <si>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</si>
  <si>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</si>
  <si>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</si>
  <si>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</si>
  <si>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</si>
  <si>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</si>
  <si>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</si>
  <si>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</si>
  <si>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</si>
  <si>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</si>
  <si>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</si>
  <si>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</si>
  <si>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</si>
  <si>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</si>
  <si>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</si>
  <si>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</si>
  <si>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</si>
  <si>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</si>
  <si>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</si>
  <si>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</si>
  <si>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</si>
  <si>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</si>
  <si>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</si>
  <si>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</si>
  <si>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</si>
  <si>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</si>
  <si>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</si>
  <si>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</si>
  <si>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</si>
  <si>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</si>
  <si>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</si>
  <si>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</si>
  <si>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</si>
  <si>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</si>
  <si>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</si>
  <si>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</si>
  <si>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</si>
  <si>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</si>
  <si>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</si>
  <si>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</si>
  <si>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</si>
  <si>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</si>
  <si>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</si>
  <si>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</si>
  <si>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</si>
  <si>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</si>
  <si>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</si>
  <si>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</si>
  <si>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</si>
  <si>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</si>
  <si>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</si>
  <si>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</si>
  <si>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</si>
  <si>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</si>
  <si>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</si>
  <si>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</si>
  <si>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</si>
  <si>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</si>
  <si>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</si>
  <si>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</si>
  <si>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</si>
  <si>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</si>
  <si>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</si>
  <si>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</si>
  <si>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</si>
  <si>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</si>
  <si>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</si>
  <si>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</si>
  <si>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</si>
  <si>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</si>
  <si>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</si>
  <si>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</si>
  <si>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</si>
  <si>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</si>
  <si>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</si>
  <si>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</si>
  <si>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</si>
  <si>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</si>
  <si>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</si>
  <si>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</si>
  <si>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</si>
  <si>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</si>
  <si>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</si>
  <si>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</si>
  <si>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</si>
  <si>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</si>
  <si>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</si>
  <si>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</si>
  <si>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</si>
  <si>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</si>
  <si>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</si>
  <si>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</si>
  <si>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</si>
  <si>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</si>
  <si>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</si>
  <si>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</si>
  <si>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</si>
  <si>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</si>
  <si>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</si>
  <si>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</si>
  <si>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</si>
  <si>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</si>
  <si>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</si>
  <si>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</si>
  <si>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</si>
  <si>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</si>
  <si>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</si>
  <si>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</si>
  <si>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</si>
  <si>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</si>
  <si>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</si>
  <si>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</si>
  <si>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</si>
  <si>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</si>
  <si>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</si>
  <si>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</si>
  <si>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</si>
  <si>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</si>
  <si>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</si>
  <si>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</si>
  <si>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</si>
  <si>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</si>
  <si>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</si>
  <si>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</si>
  <si>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</si>
  <si>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</si>
  <si>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</si>
  <si>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</si>
  <si>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</si>
  <si>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</si>
  <si>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</si>
  <si>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</si>
  <si>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</si>
  <si>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</si>
  <si>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</si>
  <si>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</si>
  <si>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</si>
  <si>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</si>
  <si>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</si>
  <si>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</si>
  <si>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</si>
  <si>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</si>
  <si>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</si>
  <si>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</si>
  <si>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</si>
  <si>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</si>
  <si>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</si>
  <si>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</si>
  <si>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</si>
  <si>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</si>
  <si>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</si>
  <si>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</si>
  <si>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</si>
  <si>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</si>
  <si>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</si>
  <si>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</si>
  <si>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</si>
  <si>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</si>
  <si>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</si>
  <si>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</si>
  <si>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</si>
  <si>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</si>
  <si>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</si>
  <si>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</si>
  <si>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</si>
  <si>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</si>
  <si>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</si>
  <si>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</si>
  <si>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</si>
  <si>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</si>
  <si>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</si>
  <si>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</si>
  <si>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</si>
  <si>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</si>
  <si>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</si>
  <si>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</si>
  <si>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</si>
  <si>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</si>
  <si>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</si>
  <si>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</si>
  <si>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</si>
  <si>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</si>
  <si>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</si>
  <si>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</si>
  <si>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</si>
  <si>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</si>
  <si>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</si>
  <si>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</si>
  <si>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</si>
  <si>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</si>
  <si>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</si>
  <si>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</si>
  <si>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</si>
  <si>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</si>
  <si>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</si>
  <si>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</si>
  <si>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</si>
  <si>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</si>
  <si>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</si>
  <si>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</si>
  <si>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</si>
  <si>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</si>
  <si>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</si>
  <si>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</si>
  <si>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</si>
  <si>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</si>
  <si>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</si>
  <si>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</si>
  <si>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</si>
  <si>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</si>
  <si>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</si>
  <si>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</si>
  <si>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</si>
  <si>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</si>
  <si>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</si>
  <si>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</si>
  <si>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</si>
  <si>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</si>
  <si>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</si>
  <si>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</si>
  <si>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</si>
  <si>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</si>
  <si>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</si>
  <si>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</si>
  <si>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</si>
  <si>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</si>
  <si>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</si>
  <si>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</si>
  <si>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</si>
  <si>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</si>
  <si>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</si>
  <si>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</si>
  <si>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</si>
  <si>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</si>
  <si>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</si>
  <si>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</si>
  <si>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</si>
  <si>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</si>
  <si>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</si>
  <si>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</si>
  <si>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</si>
  <si>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</si>
  <si>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</si>
  <si>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</si>
  <si>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</si>
  <si>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</si>
  <si>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</si>
  <si>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</si>
  <si>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</si>
  <si>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</si>
  <si>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</si>
  <si>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</si>
  <si>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</si>
  <si>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</si>
  <si>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</si>
  <si>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</si>
  <si>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</si>
  <si>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</si>
  <si>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</si>
  <si>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</si>
  <si>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</si>
  <si>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</si>
  <si>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</si>
  <si>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</si>
  <si>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</si>
  <si>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</si>
  <si>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</si>
  <si>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</si>
  <si>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</si>
  <si>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</si>
  <si>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</si>
  <si>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</si>
  <si>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</si>
  <si>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</si>
  <si>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</si>
  <si>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</si>
  <si>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</si>
  <si>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</si>
  <si>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</si>
  <si>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</si>
  <si>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</si>
  <si>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</si>
  <si>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</si>
  <si>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</si>
  <si>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</si>
  <si>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</si>
  <si>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</si>
  <si>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</si>
  <si>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</si>
  <si>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</si>
  <si>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</si>
  <si>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</si>
  <si>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</si>
  <si>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</si>
  <si>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</si>
  <si>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</si>
  <si>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</si>
  <si>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</si>
  <si>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</si>
  <si>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</si>
  <si>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</si>
  <si>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</si>
  <si>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</si>
  <si>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</si>
  <si>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</si>
  <si>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</si>
  <si>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</si>
  <si>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</si>
  <si>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</si>
  <si>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</si>
  <si>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</si>
  <si>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</si>
  <si>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</si>
  <si>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</si>
  <si>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</si>
  <si>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</si>
  <si>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</si>
  <si>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</si>
  <si>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</si>
  <si>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</si>
  <si>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</si>
  <si>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</si>
  <si>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</si>
  <si>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</si>
  <si>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</si>
  <si>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</si>
  <si>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</si>
  <si>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</si>
  <si>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</si>
  <si>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</si>
  <si>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</si>
  <si>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</si>
  <si>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</si>
  <si>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</si>
  <si>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</si>
  <si>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</si>
  <si>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</si>
  <si>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</si>
  <si>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</si>
  <si>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</si>
  <si>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</si>
  <si>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</si>
  <si>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</si>
  <si>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</si>
  <si>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</si>
  <si>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</si>
  <si>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</si>
  <si>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</si>
  <si>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</si>
  <si>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</si>
  <si>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</si>
  <si>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</si>
  <si>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</si>
  <si>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</si>
  <si>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</si>
  <si>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</si>
  <si>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</si>
  <si>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</si>
  <si>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</si>
  <si>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</si>
  <si>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</si>
  <si>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</si>
  <si>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</si>
  <si>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</si>
  <si>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</si>
  <si>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</si>
  <si>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</si>
  <si>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</si>
  <si>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</si>
  <si>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</si>
  <si>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</si>
  <si>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</si>
  <si>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</si>
  <si>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</si>
  <si>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</si>
  <si>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</si>
  <si>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</si>
  <si>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</si>
  <si>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</si>
  <si>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</si>
  <si>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</si>
  <si>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</si>
  <si>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</si>
  <si>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</si>
  <si>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</si>
  <si>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</si>
  <si>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</si>
  <si>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</si>
  <si>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</si>
  <si>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</si>
  <si>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</si>
  <si>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</si>
  <si>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</si>
  <si>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</si>
  <si>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</si>
  <si>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</si>
  <si>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</si>
  <si>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</si>
  <si>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</si>
  <si>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</si>
  <si>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</si>
  <si>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</si>
  <si>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</si>
  <si>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</si>
  <si>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</si>
  <si>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</si>
  <si>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</si>
  <si>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</si>
  <si>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</si>
  <si>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</si>
  <si>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</si>
  <si>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</si>
  <si>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</si>
  <si>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</si>
  <si>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</si>
  <si>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</si>
  <si>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</si>
  <si>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</si>
  <si>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</si>
  <si>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</si>
  <si>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</si>
  <si>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</si>
  <si>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</si>
  <si>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</si>
  <si>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</si>
  <si>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</si>
  <si>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</si>
  <si>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</si>
  <si>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</si>
  <si>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</si>
  <si>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</si>
  <si>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</si>
  <si>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</si>
  <si>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</si>
  <si>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</si>
  <si>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</si>
  <si>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</si>
  <si>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</si>
  <si>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</si>
  <si>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</si>
  <si>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</si>
  <si>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</si>
  <si>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</si>
  <si>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</si>
  <si>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</si>
  <si>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</si>
  <si>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</si>
  <si>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</si>
  <si>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</si>
  <si>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</si>
  <si>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</si>
  <si>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</si>
  <si>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</si>
  <si>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</si>
  <si>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</si>
  <si>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</si>
  <si>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</si>
  <si>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</si>
  <si>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</si>
  <si>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</si>
  <si>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</si>
  <si>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</si>
  <si>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</si>
  <si>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</si>
  <si>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</si>
  <si>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</si>
  <si>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</si>
  <si>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</si>
  <si>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</si>
  <si>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</si>
  <si>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</si>
  <si>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</si>
  <si>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</si>
  <si>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</si>
  <si>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</si>
  <si>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</si>
  <si>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</si>
  <si>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</si>
  <si>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</si>
  <si>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</si>
  <si>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</si>
  <si>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</si>
  <si>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</si>
  <si>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</si>
  <si>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</si>
  <si>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</si>
  <si>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</si>
  <si>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</si>
  <si>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</si>
  <si>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</si>
  <si>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</si>
  <si>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</si>
  <si>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</si>
  <si>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</si>
  <si>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</si>
  <si>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</si>
  <si>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</si>
  <si>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</si>
  <si>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</si>
  <si>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</si>
  <si>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</si>
  <si>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</si>
  <si>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</si>
  <si>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</si>
  <si>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</si>
  <si>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</si>
  <si>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</si>
  <si>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</si>
  <si>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</si>
  <si>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</si>
  <si>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</si>
  <si>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</si>
  <si>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</si>
  <si>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</si>
  <si>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</si>
  <si>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</si>
  <si>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</si>
  <si>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</si>
  <si>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</si>
  <si>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</si>
  <si>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</si>
  <si>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</si>
  <si>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</si>
  <si>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</si>
  <si>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</si>
  <si>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</si>
  <si>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</si>
  <si>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</si>
  <si>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</si>
  <si>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</si>
  <si>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</si>
  <si>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</si>
  <si>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</si>
  <si>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</si>
  <si>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</si>
  <si>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</si>
  <si>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</si>
  <si>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</si>
  <si>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</si>
  <si>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</si>
  <si>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</si>
  <si>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</si>
  <si>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</si>
  <si>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</si>
  <si>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</si>
  <si>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</si>
  <si>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</si>
  <si>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</si>
  <si>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</si>
  <si>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</si>
  <si>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</si>
  <si>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</si>
  <si>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</si>
  <si>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</si>
  <si>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</si>
  <si>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</si>
  <si>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</si>
  <si>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</si>
  <si>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</si>
  <si>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</si>
  <si>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</si>
  <si>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</si>
  <si>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</si>
  <si>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</si>
  <si>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</si>
  <si>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</si>
  <si>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</si>
  <si>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</si>
  <si>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</si>
  <si>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</si>
  <si>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</si>
  <si>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</si>
  <si>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</si>
  <si>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</si>
  <si>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</si>
  <si>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</si>
  <si>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</si>
  <si>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</si>
  <si>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</si>
  <si>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</si>
  <si>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</si>
  <si>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</si>
  <si>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</si>
  <si>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</si>
  <si>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</si>
  <si>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</si>
  <si>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</si>
  <si>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</si>
  <si>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</si>
  <si>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</si>
  <si>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</si>
  <si>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</si>
  <si>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</si>
  <si>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</si>
  <si>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</si>
  <si>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</si>
  <si>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</si>
  <si>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</si>
  <si>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</si>
  <si>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</si>
  <si>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</si>
  <si>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</si>
  <si>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</si>
  <si>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</si>
  <si>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</si>
  <si>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</si>
  <si>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</si>
  <si>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</si>
  <si>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</si>
  <si>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</si>
  <si>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</si>
  <si>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</si>
  <si>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</si>
  <si>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</si>
  <si>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</si>
  <si>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</si>
  <si>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</si>
  <si>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</si>
  <si>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</si>
  <si>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</si>
  <si>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</si>
  <si>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</si>
  <si>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</si>
  <si>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</si>
  <si>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</si>
  <si>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</si>
  <si>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</si>
  <si>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</si>
  <si>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</si>
  <si>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</si>
  <si>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</si>
  <si>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</si>
  <si>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</si>
  <si>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</si>
  <si>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</si>
  <si>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</si>
  <si>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</si>
  <si>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</si>
  <si>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</si>
  <si>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</si>
  <si>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</si>
  <si>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</si>
  <si>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</si>
  <si>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</si>
  <si>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</si>
  <si>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</si>
  <si>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</si>
  <si>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</si>
  <si>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</si>
  <si>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</si>
  <si>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</si>
  <si>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</si>
  <si>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</si>
  <si>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</si>
  <si>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</si>
  <si>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</si>
  <si>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</si>
  <si>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</si>
  <si>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</si>
  <si>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</si>
  <si>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</si>
  <si>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</si>
  <si>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</si>
  <si>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</si>
  <si>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</si>
  <si>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</si>
  <si>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</si>
  <si>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</si>
  <si>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</si>
  <si>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</si>
  <si>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</si>
  <si>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</si>
  <si>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</si>
  <si>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</si>
  <si>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</si>
  <si>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</si>
  <si>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</si>
  <si>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</si>
  <si>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</si>
  <si>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</si>
  <si>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</si>
  <si>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</si>
  <si>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</si>
  <si>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</si>
  <si>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</si>
  <si>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</si>
  <si>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</si>
  <si>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</si>
  <si>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</si>
  <si>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</si>
  <si>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</si>
  <si>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</si>
  <si>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</si>
  <si>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</si>
  <si>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</si>
  <si>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</si>
  <si>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</si>
  <si>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</si>
  <si>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</si>
  <si>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</si>
  <si>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</si>
  <si>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</si>
  <si>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</si>
  <si>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</si>
  <si>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</si>
  <si>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</si>
  <si>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</si>
  <si>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</si>
  <si>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</si>
  <si>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</si>
  <si>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</si>
  <si>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</si>
  <si>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</si>
  <si>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</si>
  <si>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</si>
  <si>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</si>
  <si>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</si>
  <si>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</si>
  <si>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</si>
  <si>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</si>
  <si>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</si>
  <si>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</si>
  <si>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</si>
  <si>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</si>
  <si>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</si>
  <si>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</si>
  <si>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</si>
  <si>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</si>
  <si>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</si>
  <si>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</si>
  <si>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</si>
  <si>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</si>
  <si>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</si>
  <si>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</si>
  <si>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</si>
  <si>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</si>
  <si>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</si>
  <si>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</si>
  <si>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</si>
  <si>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</si>
  <si>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</si>
  <si>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</si>
  <si>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</si>
  <si>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</si>
  <si>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</si>
  <si>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</si>
  <si>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</si>
  <si>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</si>
  <si>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</si>
  <si>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</si>
  <si>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</si>
  <si>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</si>
  <si>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</si>
  <si>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</si>
  <si>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</si>
  <si>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</si>
  <si>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</si>
  <si>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</si>
  <si>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</si>
  <si>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</si>
  <si>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</si>
  <si>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</si>
  <si>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</si>
  <si>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</si>
  <si>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</si>
  <si>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</si>
  <si>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</si>
  <si>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</si>
  <si>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</si>
  <si>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</si>
  <si>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</si>
  <si>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</si>
  <si>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</si>
  <si>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</si>
  <si>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</si>
  <si>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</si>
  <si>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</si>
  <si>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</si>
  <si>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</si>
  <si>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</si>
  <si>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</si>
  <si>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</si>
  <si>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</si>
  <si>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</si>
  <si>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</si>
  <si>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</si>
  <si>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</si>
  <si>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</si>
  <si>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</si>
  <si>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</si>
  <si>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</si>
  <si>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</si>
  <si>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</si>
  <si>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</si>
  <si>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</si>
  <si>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</si>
  <si>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</si>
  <si>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</si>
  <si>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</si>
  <si>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</si>
  <si>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</si>
  <si>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</si>
  <si>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</si>
  <si>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</si>
  <si>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</si>
  <si>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</si>
  <si>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</si>
  <si>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</si>
  <si>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</si>
  <si>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</si>
  <si>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</si>
  <si>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</si>
  <si>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</si>
  <si>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</si>
  <si>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</si>
  <si>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</si>
  <si>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</si>
  <si>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</si>
  <si>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</si>
  <si>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</si>
  <si>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</si>
  <si>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</si>
  <si>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</si>
  <si>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</si>
  <si>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</si>
  <si>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</si>
  <si>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</si>
  <si>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</si>
  <si>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</si>
  <si>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</si>
  <si>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</si>
  <si>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</si>
  <si>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</si>
  <si>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</si>
  <si>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</si>
  <si>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</si>
  <si>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</si>
  <si>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</si>
  <si>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</si>
  <si>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</si>
  <si>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</si>
  <si>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</si>
  <si>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</si>
  <si>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</si>
  <si>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</si>
  <si>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</si>
  <si>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</si>
  <si>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</si>
  <si>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</si>
  <si>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</si>
  <si>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</si>
  <si>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</si>
  <si>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</si>
  <si>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</si>
  <si>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</si>
  <si>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</si>
  <si>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</si>
  <si>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</si>
  <si>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</si>
  <si>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</si>
  <si>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</si>
  <si>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</si>
  <si>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</si>
  <si>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</si>
  <si>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</si>
  <si>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</si>
  <si>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</si>
  <si>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</si>
  <si>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</si>
  <si>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</si>
  <si>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</si>
  <si>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</si>
  <si>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</si>
  <si>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</si>
  <si>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</si>
  <si>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</si>
  <si>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</si>
  <si>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</si>
  <si>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</si>
  <si>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</si>
  <si>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</si>
  <si>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</si>
  <si>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</si>
  <si>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</si>
  <si>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</si>
  <si>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</si>
  <si>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</si>
  <si>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</si>
  <si>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</si>
  <si>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</si>
  <si>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</si>
  <si>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</si>
  <si>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</si>
  <si>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</si>
  <si>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</si>
  <si>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</si>
  <si>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</si>
  <si>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</si>
  <si>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</si>
  <si>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</si>
  <si>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</si>
  <si>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</si>
  <si>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</si>
  <si>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</si>
  <si>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</si>
  <si>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</si>
  <si>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</si>
  <si>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</si>
  <si>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</si>
  <si>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</si>
  <si>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</si>
  <si>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</si>
  <si>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</si>
  <si>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</si>
  <si>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</si>
  <si>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</si>
  <si>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</si>
  <si>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</si>
  <si>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</si>
  <si>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</si>
  <si>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</si>
  <si>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</si>
  <si>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</si>
  <si>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</si>
  <si>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</si>
  <si>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</si>
  <si>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</si>
  <si>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</si>
  <si>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</si>
  <si>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</si>
  <si>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</si>
  <si>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</si>
  <si>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</si>
  <si>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</si>
  <si>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</si>
  <si>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</si>
  <si>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</si>
  <si>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</si>
  <si>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</si>
  <si>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</si>
  <si>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</si>
  <si>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</si>
  <si>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</si>
  <si>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</si>
  <si>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</si>
  <si>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</si>
  <si>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</si>
  <si>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</si>
  <si>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</si>
  <si>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</si>
  <si>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</si>
  <si>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</si>
  <si>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</si>
  <si>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</si>
  <si>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</si>
  <si>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</si>
  <si>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</si>
  <si>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</si>
  <si>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</si>
  <si>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</si>
  <si>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</si>
  <si>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</si>
  <si>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</si>
  <si>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</si>
  <si>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</si>
  <si>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</si>
  <si>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</si>
  <si>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</si>
  <si>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</si>
  <si>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</si>
  <si>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</si>
  <si>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</si>
  <si>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</si>
  <si>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</si>
  <si>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</si>
  <si>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</si>
  <si>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</si>
  <si>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</si>
  <si>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</si>
  <si>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</si>
  <si>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</si>
  <si>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</si>
  <si>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</si>
  <si>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</si>
  <si>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</si>
  <si>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</si>
  <si>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</si>
  <si>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</si>
  <si>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</si>
  <si>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</si>
  <si>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</si>
  <si>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</si>
  <si>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</si>
  <si>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</si>
  <si>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</si>
  <si>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</si>
  <si>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</si>
  <si>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</si>
  <si>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</si>
  <si>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</si>
  <si>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</si>
  <si>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</si>
  <si>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</si>
  <si>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</si>
  <si>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</si>
  <si>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</si>
  <si>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</si>
  <si>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</si>
  <si>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</si>
  <si>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</si>
  <si>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</si>
  <si>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</si>
  <si>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</si>
  <si>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</si>
  <si>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</si>
  <si>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</si>
  <si>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</si>
  <si>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</si>
  <si>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</si>
  <si>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</si>
  <si>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</si>
  <si>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</si>
  <si>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</si>
  <si>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</si>
  <si>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</si>
  <si>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</si>
  <si>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</si>
  <si>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</si>
  <si>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</si>
  <si>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</si>
  <si>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</si>
  <si>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</si>
  <si>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</si>
  <si>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</si>
  <si>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</si>
  <si>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</si>
  <si>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</si>
  <si>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</si>
  <si>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</si>
  <si>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</si>
  <si>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</si>
  <si>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</si>
  <si>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</si>
  <si>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</si>
  <si>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</si>
  <si>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</si>
  <si>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</si>
  <si>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</si>
  <si>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</si>
  <si>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</si>
  <si>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</si>
  <si>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</si>
  <si>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</si>
  <si>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</si>
  <si>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</si>
  <si>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</si>
  <si>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</si>
  <si>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</si>
  <si>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</si>
  <si>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</si>
  <si>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</si>
  <si>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</si>
  <si>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</si>
  <si>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</si>
  <si>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</si>
  <si>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</si>
  <si>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</si>
  <si>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</si>
  <si>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</si>
  <si>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</si>
  <si>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</si>
  <si>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</si>
  <si>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</si>
  <si>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</si>
  <si>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</si>
  <si>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</si>
  <si>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</si>
  <si>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</si>
  <si>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</si>
  <si>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</si>
  <si>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</si>
  <si>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</si>
  <si>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</si>
  <si>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</si>
  <si>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</si>
  <si>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</si>
  <si>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</si>
  <si>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</si>
  <si>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</si>
  <si>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</si>
  <si>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</si>
  <si>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</si>
  <si>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</si>
  <si>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</si>
  <si>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</si>
  <si>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</si>
  <si>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</si>
  <si>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</si>
  <si>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</si>
  <si>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</si>
  <si>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</si>
  <si>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</si>
  <si>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</si>
  <si>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</si>
  <si>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</si>
  <si>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</si>
  <si>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</si>
  <si>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</si>
  <si>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</si>
  <si>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</si>
  <si>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</si>
  <si>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</si>
  <si>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</si>
  <si>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</si>
  <si>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</si>
  <si>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</si>
  <si>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</si>
  <si>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</si>
  <si>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</si>
  <si>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</si>
  <si>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</si>
  <si>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</si>
  <si>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</si>
  <si>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</si>
  <si>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</si>
  <si>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</si>
  <si>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</si>
  <si>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</si>
  <si>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</si>
  <si>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</si>
  <si>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</si>
  <si>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</si>
  <si>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</si>
  <si>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</si>
  <si>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</si>
  <si>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</si>
  <si>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</si>
  <si>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</si>
  <si>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</si>
  <si>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</si>
  <si>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</si>
  <si>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</si>
  <si>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</si>
  <si>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</si>
  <si>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</si>
  <si>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</si>
  <si>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</si>
  <si>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</si>
  <si>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</si>
  <si>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</si>
  <si>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</si>
  <si>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</si>
  <si>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</si>
  <si>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</si>
  <si>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</si>
  <si>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</si>
  <si>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</si>
  <si>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</si>
  <si>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</si>
  <si>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</si>
  <si>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</si>
  <si>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</si>
  <si>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</si>
  <si>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</si>
  <si>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</si>
  <si>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</si>
  <si>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</si>
  <si>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</si>
  <si>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</si>
  <si>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</si>
  <si>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</si>
  <si>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</si>
  <si>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</si>
  <si>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</si>
  <si>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</si>
  <si>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</si>
  <si>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</si>
  <si>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</si>
  <si>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</si>
  <si>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</si>
  <si>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</si>
  <si>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</si>
  <si>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</si>
  <si>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</si>
  <si>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</si>
  <si>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</si>
  <si>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</si>
  <si>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</si>
  <si>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</si>
  <si>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</si>
  <si>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</si>
  <si>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</si>
  <si>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</si>
  <si>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</si>
  <si>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</si>
  <si>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</si>
  <si>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</si>
  <si>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</si>
  <si>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</si>
  <si>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</si>
  <si>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</si>
  <si>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</si>
  <si>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</si>
  <si>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</si>
  <si>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</si>
  <si>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</si>
  <si>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</si>
  <si>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</si>
  <si>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</si>
  <si>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</si>
  <si>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</si>
  <si>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</si>
  <si>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</si>
  <si>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</si>
  <si>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</si>
  <si>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</si>
  <si>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</si>
  <si>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</si>
  <si>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</si>
  <si>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</si>
  <si>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</si>
  <si>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</si>
  <si>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</si>
  <si>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</si>
  <si>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</si>
  <si>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</si>
  <si>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</si>
  <si>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</si>
  <si>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</si>
  <si>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</si>
  <si>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</si>
  <si>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</si>
  <si>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</si>
  <si>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</si>
  <si>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</si>
  <si>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</si>
  <si>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</si>
  <si>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</si>
  <si>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</si>
  <si>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</si>
  <si>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</si>
  <si>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</si>
  <si>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</si>
  <si>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</si>
  <si>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</si>
  <si>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</si>
  <si>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</si>
  <si>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</si>
  <si>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</si>
  <si>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</si>
  <si>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</si>
  <si>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</si>
  <si>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</si>
  <si>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</si>
  <si>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</si>
  <si>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</si>
  <si>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</si>
  <si>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</si>
  <si>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</si>
  <si>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</si>
  <si>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</si>
  <si>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</si>
  <si>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</si>
  <si>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</si>
  <si>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</si>
  <si>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</si>
  <si>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</si>
  <si>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</si>
  <si>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</si>
  <si>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</si>
  <si>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</si>
  <si>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</si>
  <si>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</si>
  <si>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</si>
  <si>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</si>
  <si>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</si>
  <si>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</si>
  <si>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</si>
  <si>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</si>
  <si>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</si>
  <si>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</si>
  <si>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</si>
  <si>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</si>
  <si>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</si>
  <si>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</si>
  <si>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</si>
  <si>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</si>
  <si>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</si>
  <si>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</si>
  <si>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</si>
  <si>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</si>
  <si>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</si>
  <si>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</si>
  <si>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</si>
  <si>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</si>
  <si>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</si>
  <si>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</si>
  <si>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</si>
  <si>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</si>
  <si>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</si>
  <si>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</si>
  <si>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</si>
  <si>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</si>
  <si>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</si>
  <si>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</si>
  <si>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</si>
  <si>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</si>
  <si>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</si>
  <si>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</si>
  <si>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</si>
  <si>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</si>
  <si>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</si>
  <si>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</si>
  <si>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</si>
  <si>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</si>
  <si>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</si>
  <si>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</si>
  <si>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</si>
  <si>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</si>
  <si>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</si>
  <si>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</si>
  <si>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</si>
  <si>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</si>
  <si>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</si>
  <si>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</si>
  <si>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</si>
  <si>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</si>
  <si>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</si>
  <si>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</si>
  <si>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</si>
  <si>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</si>
  <si>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</si>
  <si>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</si>
  <si>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</si>
  <si>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</si>
  <si>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</si>
  <si>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</si>
  <si>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</si>
  <si>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</si>
  <si>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</si>
  <si>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</si>
  <si>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</si>
  <si>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</si>
  <si>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</si>
  <si>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</si>
  <si>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</si>
  <si>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</si>
  <si>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</si>
  <si>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</si>
  <si>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</si>
  <si>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</si>
  <si>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</si>
  <si>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</si>
  <si>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</si>
  <si>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</si>
  <si>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</si>
  <si>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</si>
  <si>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</si>
  <si>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</si>
  <si>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</si>
  <si>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</si>
  <si>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</si>
  <si>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</si>
  <si>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</si>
  <si>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</si>
  <si>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</si>
  <si>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</si>
  <si>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</si>
  <si>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</si>
  <si>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</si>
  <si>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</si>
  <si>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</si>
  <si>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</si>
  <si>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</si>
  <si>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</si>
  <si>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</si>
  <si>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</si>
  <si>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</si>
  <si>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</si>
  <si>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</si>
  <si>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</si>
  <si>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</si>
  <si>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</si>
  <si>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</si>
  <si>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</si>
  <si>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</si>
  <si>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</si>
  <si>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</si>
  <si>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</si>
  <si>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</si>
  <si>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</si>
  <si>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</si>
  <si>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</si>
  <si>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</si>
  <si>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</si>
  <si>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</si>
  <si>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</si>
  <si>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</si>
  <si>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</si>
  <si>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</si>
  <si>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</si>
  <si>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</si>
  <si>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</si>
  <si>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</si>
  <si>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</si>
  <si>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</si>
  <si>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</si>
  <si>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</si>
  <si>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</si>
  <si>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</si>
  <si>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</si>
  <si>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</si>
  <si>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</si>
  <si>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</si>
  <si>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</si>
  <si>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</si>
  <si>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</si>
  <si>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</si>
  <si>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</si>
  <si>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</si>
  <si>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</si>
  <si>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</si>
  <si>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</si>
  <si>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</si>
  <si>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</si>
  <si>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</si>
  <si>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</si>
  <si>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</si>
  <si>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</si>
  <si>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</si>
  <si>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</si>
  <si>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</si>
  <si>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</si>
  <si>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</si>
  <si>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</si>
  <si>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</si>
  <si>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</si>
  <si>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</si>
  <si>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</si>
  <si>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</si>
  <si>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</si>
  <si>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</si>
  <si>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</si>
  <si>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</si>
  <si>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</si>
  <si>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</si>
  <si>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</si>
  <si>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</si>
  <si>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</si>
  <si>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</si>
  <si>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</si>
  <si>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</si>
  <si>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</si>
  <si>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</si>
  <si>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</si>
  <si>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</si>
  <si>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</si>
  <si>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</si>
  <si>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</si>
  <si>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</si>
  <si>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</si>
  <si>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</si>
  <si>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</si>
  <si>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</si>
  <si>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</si>
  <si>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</si>
  <si>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</si>
  <si>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</si>
  <si>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</si>
  <si>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</si>
  <si>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</si>
  <si>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</si>
  <si>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</si>
  <si>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</si>
  <si>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</si>
  <si>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</si>
  <si>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</si>
  <si>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</si>
  <si>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</si>
  <si>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</si>
  <si>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</si>
  <si>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</si>
  <si>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</si>
  <si>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</si>
  <si>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</si>
  <si>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</si>
  <si>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</si>
  <si>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</si>
  <si>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</si>
  <si>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</si>
  <si>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</si>
  <si>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</si>
  <si>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</si>
  <si>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</si>
  <si>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</si>
  <si>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</si>
  <si>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</si>
  <si>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</si>
  <si>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</si>
  <si>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</si>
  <si>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</si>
  <si>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</si>
  <si>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</si>
  <si>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</si>
  <si>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</si>
  <si>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</si>
  <si>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</si>
  <si>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</si>
  <si>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</si>
  <si>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</si>
  <si>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</si>
  <si>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</si>
  <si>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</si>
  <si>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</si>
  <si>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</si>
  <si>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</si>
  <si>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</si>
  <si>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</si>
  <si>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</si>
  <si>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</si>
  <si>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</si>
  <si>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</si>
  <si>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</si>
  <si>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</si>
  <si>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</si>
  <si>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</si>
  <si>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</si>
  <si>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</si>
  <si>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</si>
  <si>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</si>
  <si>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</si>
  <si>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</si>
  <si>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</si>
  <si>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</si>
  <si>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</si>
  <si>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</si>
  <si>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</si>
  <si>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</si>
  <si>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</si>
  <si>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</si>
  <si>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</si>
  <si>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</si>
  <si>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</si>
  <si>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</si>
  <si>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</si>
  <si>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</si>
  <si>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</si>
  <si>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</si>
  <si>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</si>
  <si>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</si>
  <si>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</si>
  <si>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</si>
  <si>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</si>
  <si>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</si>
  <si>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</si>
  <si>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</si>
  <si>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</si>
  <si>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</si>
  <si>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</si>
  <si>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</si>
  <si>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</si>
  <si>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</si>
  <si>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</si>
  <si>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</si>
  <si>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</si>
  <si>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</si>
  <si>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</si>
  <si>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</si>
  <si>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</si>
  <si>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</si>
  <si>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</si>
  <si>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</si>
  <si>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</si>
  <si>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</si>
  <si>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</si>
  <si>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</si>
  <si>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</si>
  <si>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</si>
  <si>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</si>
  <si>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</si>
  <si>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</si>
  <si>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</si>
  <si>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</si>
  <si>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</si>
  <si>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</si>
  <si>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</si>
  <si>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</si>
  <si>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</si>
  <si>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</si>
  <si>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</si>
  <si>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</si>
  <si>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</si>
  <si>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</si>
  <si>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</si>
  <si>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</si>
  <si>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</si>
  <si>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</si>
  <si>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</si>
  <si>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</si>
  <si>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</si>
  <si>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</si>
  <si>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</si>
  <si>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</si>
  <si>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</si>
  <si>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</si>
  <si>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</si>
  <si>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</si>
  <si>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</si>
  <si>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</si>
  <si>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</si>
  <si>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</si>
  <si>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</si>
  <si>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</si>
  <si>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</si>
  <si>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</si>
  <si>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</si>
  <si>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</si>
  <si>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</si>
  <si>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</si>
  <si>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</si>
  <si>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</si>
  <si>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</si>
  <si>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</si>
  <si>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</si>
  <si>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</si>
  <si>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</si>
  <si>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</si>
  <si>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</si>
  <si>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</si>
  <si>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</si>
  <si>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</si>
  <si>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</si>
  <si>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</si>
  <si>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</si>
  <si>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</si>
  <si>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</si>
  <si>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</si>
  <si>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</si>
  <si>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</si>
  <si>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</si>
  <si>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</si>
  <si>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</si>
  <si>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</si>
  <si>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</si>
  <si>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</si>
  <si>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</si>
  <si>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</si>
  <si>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</si>
  <si>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</si>
  <si>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</si>
  <si>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</si>
  <si>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</si>
  <si>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</si>
  <si>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</si>
  <si>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</si>
  <si>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</si>
  <si>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</si>
  <si>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</si>
  <si>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</si>
  <si>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</si>
  <si>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</si>
  <si>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</si>
  <si>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</si>
  <si>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</si>
  <si>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</si>
  <si>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</si>
  <si>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</si>
  <si>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</si>
  <si>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</si>
  <si>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</si>
  <si>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</si>
  <si>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</si>
  <si>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</si>
  <si>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</si>
  <si>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</si>
  <si>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</si>
  <si>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</si>
  <si>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</si>
  <si>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</si>
  <si>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</si>
  <si>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</si>
  <si>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</si>
  <si>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</si>
  <si>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</si>
  <si>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</si>
  <si>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</si>
  <si>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</si>
  <si>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</si>
  <si>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</si>
  <si>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</si>
  <si>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</si>
  <si>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</si>
  <si>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</si>
  <si>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</si>
  <si>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</si>
  <si>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</si>
  <si>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</si>
  <si>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</si>
  <si>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</si>
  <si>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</si>
  <si>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</si>
  <si>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</si>
  <si>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</si>
  <si>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</si>
  <si>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</si>
  <si>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</si>
  <si>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</si>
  <si>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</si>
  <si>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</si>
  <si>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</si>
  <si>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</si>
  <si>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</si>
  <si>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</si>
  <si>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</si>
  <si>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</si>
  <si>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</si>
  <si>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</si>
  <si>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</si>
  <si>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</si>
  <si>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</si>
  <si>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</si>
  <si>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</si>
  <si>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</si>
  <si>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</si>
  <si>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</si>
  <si>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</si>
  <si>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</si>
  <si>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</si>
  <si>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</si>
  <si>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</si>
  <si>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</si>
  <si>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</si>
  <si>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</si>
  <si>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</si>
  <si>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</si>
  <si>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</si>
  <si>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</si>
  <si>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</si>
  <si>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</si>
  <si>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</si>
  <si>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</si>
  <si>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</si>
  <si>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</si>
  <si>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</si>
  <si>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</si>
  <si>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</si>
  <si>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</si>
  <si>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</si>
  <si>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</si>
  <si>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</si>
  <si>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</si>
  <si>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</si>
  <si>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</si>
  <si>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</si>
  <si>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</si>
  <si>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</si>
  <si>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</si>
  <si>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</si>
  <si>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</si>
  <si>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</si>
  <si>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</si>
  <si>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</si>
  <si>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</si>
  <si>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</si>
  <si>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</si>
  <si>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</si>
  <si>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</si>
  <si>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</si>
  <si>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</si>
  <si>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</si>
  <si>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</si>
  <si>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</si>
  <si>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</si>
  <si>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</si>
  <si>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</si>
  <si>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</si>
  <si>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</si>
  <si>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</si>
  <si>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</si>
  <si>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</si>
  <si>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</si>
  <si>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</si>
  <si>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</si>
  <si>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</si>
  <si>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</si>
  <si>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</si>
  <si>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</si>
  <si>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</si>
  <si>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</si>
  <si>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</si>
  <si>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</si>
  <si>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</si>
  <si>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</si>
  <si>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</si>
  <si>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</si>
  <si>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</si>
  <si>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</si>
  <si>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</si>
  <si>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</si>
  <si>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</si>
  <si>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</si>
  <si>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</si>
  <si>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</si>
  <si>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</si>
  <si>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</si>
  <si>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</si>
  <si>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</si>
  <si>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</si>
  <si>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</si>
  <si>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</si>
  <si>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</si>
  <si>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</si>
  <si>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</si>
  <si>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</si>
  <si>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</si>
  <si>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</si>
  <si>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</si>
  <si>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</si>
  <si>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</si>
  <si>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</si>
  <si>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</si>
  <si>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</si>
  <si>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</si>
  <si>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</si>
  <si>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</si>
  <si>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</si>
  <si>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</si>
  <si>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</si>
  <si>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</si>
  <si>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</si>
  <si>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</si>
  <si>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</si>
  <si>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</si>
  <si>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</si>
  <si>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</si>
  <si>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</si>
  <si>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</si>
  <si>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</si>
  <si>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</si>
  <si>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</si>
  <si>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</si>
  <si>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</si>
  <si>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</si>
  <si>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</si>
  <si>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</si>
  <si>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</si>
  <si>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</si>
  <si>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</si>
  <si>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</si>
  <si>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</si>
  <si>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</si>
  <si>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</si>
  <si>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</si>
  <si>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</si>
  <si>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</si>
  <si>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</si>
  <si>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</si>
  <si>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</si>
  <si>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</si>
  <si>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</si>
  <si>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</si>
  <si>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</si>
  <si>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</si>
  <si>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</si>
  <si>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</si>
  <si>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</si>
  <si>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</si>
  <si>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</si>
  <si>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</si>
  <si>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</si>
  <si>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</si>
  <si>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</si>
  <si>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</si>
  <si>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</si>
  <si>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</si>
  <si>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</si>
  <si>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</si>
  <si>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</si>
  <si>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</si>
  <si>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</si>
  <si>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</si>
  <si>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</si>
  <si>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</si>
  <si>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</si>
  <si>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</si>
  <si>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</si>
  <si>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</si>
  <si>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</si>
  <si>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</si>
  <si>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</si>
  <si>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</si>
  <si>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</si>
  <si>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</si>
  <si>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</si>
  <si>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</si>
  <si>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</si>
  <si>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</si>
  <si>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</si>
  <si>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</si>
  <si>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</si>
  <si>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</si>
  <si>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</si>
  <si>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</si>
  <si>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</si>
  <si>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</si>
  <si>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</si>
  <si>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</si>
  <si>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</si>
  <si>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</si>
  <si>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</si>
  <si>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</si>
  <si>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</si>
  <si>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</si>
  <si>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</si>
  <si>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</si>
  <si>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</si>
  <si>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</si>
  <si>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</si>
  <si>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</si>
  <si>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</si>
  <si>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</si>
  <si>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</si>
  <si>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</si>
  <si>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</si>
  <si>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</si>
  <si>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</si>
  <si>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</si>
  <si>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</si>
  <si>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</si>
  <si>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</si>
  <si>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</si>
  <si>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</si>
  <si>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</si>
  <si>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</si>
  <si>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</si>
  <si>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</si>
  <si>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</si>
  <si>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</si>
  <si>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</si>
  <si>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</si>
  <si>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</si>
  <si>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</si>
  <si>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</si>
  <si>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</si>
  <si>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</si>
  <si>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</si>
  <si>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</si>
  <si>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</si>
  <si>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</si>
  <si>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</si>
  <si>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</si>
  <si>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</si>
  <si>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</si>
  <si>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</si>
  <si>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</si>
  <si>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</si>
  <si>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</si>
  <si>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</si>
  <si>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</si>
  <si>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</si>
  <si>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</si>
  <si>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</si>
  <si>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</si>
  <si>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</si>
  <si>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</si>
  <si>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</si>
  <si>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</si>
  <si>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</si>
  <si>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</si>
  <si>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</si>
  <si>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</si>
  <si>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</si>
  <si>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</si>
  <si>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</si>
  <si>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</si>
  <si>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</si>
  <si>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</si>
  <si>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</si>
  <si>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</si>
  <si>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</si>
  <si>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</si>
  <si>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</si>
  <si>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</si>
  <si>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</si>
  <si>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</si>
  <si>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</si>
  <si>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</si>
  <si>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</si>
  <si>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</si>
  <si>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</si>
  <si>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</si>
  <si>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</si>
  <si>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</si>
  <si>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</si>
  <si>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</si>
  <si>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</si>
  <si>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</si>
  <si>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</si>
  <si>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</si>
  <si>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</si>
  <si>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</si>
  <si>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</si>
  <si>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</si>
  <si>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</si>
  <si>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</si>
  <si>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</si>
  <si>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</si>
  <si>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</si>
  <si>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</si>
  <si>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</si>
  <si>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</si>
  <si>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</si>
  <si>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</si>
  <si>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</si>
  <si>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</si>
  <si>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</si>
  <si>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</si>
  <si>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</si>
  <si>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</si>
  <si>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</si>
  <si>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</si>
  <si>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</si>
  <si>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</si>
  <si>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</si>
  <si>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</si>
  <si>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</si>
  <si>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</si>
  <si>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</si>
  <si>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</si>
  <si>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</si>
  <si>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</si>
  <si>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</si>
  <si>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</si>
  <si>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</si>
  <si>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</si>
  <si>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</si>
  <si>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</si>
  <si>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</si>
  <si>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</si>
  <si>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</si>
  <si>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</si>
  <si>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</si>
  <si>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</si>
  <si>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</si>
  <si>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</si>
  <si>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</si>
  <si>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</si>
  <si>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</si>
  <si>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</si>
  <si>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</si>
  <si>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</si>
  <si>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</si>
  <si>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</si>
  <si>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</si>
  <si>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</si>
  <si>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</si>
  <si>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</si>
  <si>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</si>
  <si>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</si>
  <si>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</si>
  <si>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</si>
  <si>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</si>
  <si>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</si>
  <si>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</si>
  <si>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</si>
  <si>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</si>
  <si>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</si>
  <si>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</si>
  <si>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</si>
  <si>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</si>
  <si>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</si>
  <si>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</si>
  <si>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</si>
  <si>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</si>
  <si>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</si>
  <si>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</si>
  <si>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</si>
  <si>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</si>
  <si>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</si>
  <si>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</si>
  <si>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</si>
  <si>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</si>
  <si>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</si>
  <si>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</si>
  <si>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</si>
  <si>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</si>
  <si>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</si>
  <si>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</si>
  <si>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</si>
  <si>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</si>
  <si>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</si>
  <si>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</si>
  <si>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</si>
  <si>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</si>
  <si>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</si>
  <si>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</si>
  <si>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</si>
  <si>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</si>
  <si>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</si>
  <si>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</si>
  <si>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</si>
  <si>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</si>
  <si>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</si>
  <si>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</si>
  <si>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</si>
  <si>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</si>
  <si>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</si>
  <si>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</si>
  <si>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</si>
  <si>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</si>
  <si>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</si>
  <si>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</si>
  <si>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</si>
  <si>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</si>
  <si>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</si>
  <si>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</si>
  <si>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</si>
  <si>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</si>
  <si>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</si>
  <si>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</si>
  <si>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</si>
  <si>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</si>
  <si>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</si>
  <si>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</si>
  <si>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</si>
  <si>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</si>
  <si>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</si>
  <si>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</si>
  <si>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</si>
  <si>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</si>
  <si>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</si>
  <si>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</si>
  <si>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</si>
  <si>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</si>
  <si>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</si>
  <si>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</si>
  <si>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</si>
  <si>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</si>
  <si>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</si>
  <si>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</si>
  <si>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</si>
  <si>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</si>
  <si>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</si>
  <si>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</si>
  <si>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</si>
  <si>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</si>
  <si>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</si>
  <si>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</si>
  <si>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</si>
  <si>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</si>
  <si>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</si>
  <si>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</si>
  <si>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</si>
  <si>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</si>
  <si>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</si>
  <si>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</si>
  <si>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</si>
  <si>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</si>
  <si>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</si>
  <si>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</si>
  <si>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</si>
  <si>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</si>
  <si>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</si>
  <si>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</si>
  <si>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</si>
  <si>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</si>
  <si>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</si>
  <si>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</si>
  <si>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</si>
  <si>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</si>
  <si>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</si>
  <si>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</si>
  <si>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</si>
  <si>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</si>
  <si>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</si>
  <si>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</si>
  <si>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</si>
  <si>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</si>
  <si>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</si>
  <si>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</si>
  <si>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</si>
  <si>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</si>
  <si>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</si>
  <si>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</si>
  <si>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</si>
  <si>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</si>
  <si>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</si>
  <si>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</si>
  <si>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</si>
  <si>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</si>
  <si>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</si>
  <si>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</si>
  <si>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</si>
  <si>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</si>
  <si>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</si>
  <si>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</si>
  <si>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</si>
  <si>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</si>
  <si>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</si>
  <si>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</si>
  <si>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</si>
  <si>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</si>
  <si>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</si>
  <si>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</si>
  <si>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</si>
  <si>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</si>
  <si>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</si>
  <si>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</si>
  <si>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</si>
  <si>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</si>
  <si>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</si>
  <si>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</si>
  <si>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</si>
  <si>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</si>
  <si>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</si>
  <si>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</si>
  <si>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</si>
  <si>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</si>
  <si>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</si>
  <si>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</si>
  <si>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</si>
  <si>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</si>
  <si>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</si>
  <si>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</si>
  <si>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</si>
  <si>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</si>
  <si>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</si>
  <si>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</si>
  <si>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</si>
  <si>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</si>
  <si>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</si>
  <si>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</si>
  <si>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</si>
  <si>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</si>
  <si>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</si>
  <si>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</si>
  <si>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</si>
  <si>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</si>
  <si>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</si>
  <si>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</si>
  <si>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</si>
  <si>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</si>
  <si>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</si>
  <si>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</si>
  <si>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</si>
  <si>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</si>
  <si>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</si>
  <si>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</si>
  <si>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</si>
  <si>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</si>
  <si>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</si>
  <si>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</si>
  <si>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</si>
  <si>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</si>
  <si>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</si>
  <si>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</si>
  <si>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</si>
  <si>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</si>
  <si>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</si>
  <si>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</si>
  <si>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</si>
  <si>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</si>
  <si>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</si>
  <si>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</si>
  <si>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</si>
  <si>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</si>
  <si>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</si>
  <si>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</si>
  <si>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</si>
  <si>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</si>
  <si>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</si>
  <si>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</si>
  <si>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</si>
  <si>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</si>
  <si>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</si>
  <si>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</si>
  <si>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</si>
  <si>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</si>
  <si>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</si>
  <si>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</si>
  <si>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</si>
  <si>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</si>
  <si>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</si>
  <si>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</si>
  <si>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</si>
  <si>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</si>
  <si>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</si>
  <si>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</si>
  <si>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</si>
  <si>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</si>
  <si>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</si>
  <si>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</si>
  <si>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</si>
  <si>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</si>
  <si>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</si>
  <si>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</si>
  <si>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</si>
  <si>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</si>
  <si>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</si>
  <si>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</si>
  <si>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</si>
  <si>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</si>
  <si>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</si>
  <si>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</si>
  <si>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</si>
  <si>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</si>
  <si>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</si>
  <si>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</si>
  <si>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</si>
  <si>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</si>
  <si>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</si>
  <si>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</si>
  <si>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</si>
  <si>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</si>
  <si>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</si>
  <si>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</si>
  <si>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</si>
  <si>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</si>
  <si>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</si>
  <si>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</si>
  <si>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</si>
  <si>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</si>
  <si>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</si>
  <si>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</si>
  <si>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</si>
  <si>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</si>
  <si>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</si>
  <si>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</si>
  <si>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</si>
  <si>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</si>
  <si>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</si>
  <si>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</si>
  <si>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</si>
  <si>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</si>
  <si>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</si>
  <si>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</si>
  <si>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</si>
  <si>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</si>
  <si>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</si>
  <si>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</si>
  <si>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</si>
  <si>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</si>
  <si>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</si>
  <si>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</si>
  <si>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</si>
  <si>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</si>
  <si>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</si>
  <si>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</si>
  <si>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</si>
  <si>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</si>
  <si>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</si>
  <si>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</si>
  <si>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</si>
  <si>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</si>
  <si>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</si>
  <si>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</si>
  <si>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</si>
  <si>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</si>
  <si>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</si>
  <si>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</si>
  <si>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</si>
  <si>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</si>
  <si>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</si>
  <si>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</si>
  <si>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</si>
  <si>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</si>
  <si>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</si>
  <si>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</si>
  <si>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</si>
  <si>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</si>
  <si>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</si>
  <si>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</si>
  <si>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</si>
  <si>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</si>
  <si>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</si>
  <si>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</si>
  <si>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</si>
  <si>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</si>
  <si>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</si>
  <si>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</si>
  <si>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</si>
  <si>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</si>
  <si>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</si>
  <si>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</si>
  <si>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</si>
  <si>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</si>
  <si>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</si>
  <si>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</si>
  <si>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</si>
  <si>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</si>
  <si>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</si>
  <si>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</si>
  <si>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</si>
  <si>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</si>
  <si>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</si>
  <si>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</si>
  <si>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</si>
  <si>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</si>
  <si>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</si>
  <si>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</si>
  <si>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</si>
  <si>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</si>
  <si>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</si>
  <si>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</si>
  <si>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</si>
  <si>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</si>
  <si>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</si>
  <si>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</si>
  <si>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</si>
  <si>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</si>
  <si>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</si>
  <si>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</si>
  <si>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</si>
  <si>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</si>
  <si>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</si>
  <si>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</si>
  <si>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</si>
  <si>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</si>
  <si>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</si>
  <si>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</si>
  <si>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</si>
  <si>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</si>
  <si>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</si>
  <si>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</si>
  <si>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</si>
  <si>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</si>
  <si>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</si>
  <si>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</si>
  <si>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</si>
  <si>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</si>
  <si>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</si>
  <si>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</si>
  <si>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</si>
  <si>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</si>
  <si>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</si>
  <si>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</si>
  <si>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</si>
  <si>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</si>
  <si>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</si>
  <si>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</si>
  <si>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</si>
  <si>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</si>
  <si>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</si>
  <si>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</si>
  <si>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</si>
  <si>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</si>
  <si>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</si>
  <si>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</si>
  <si>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</si>
  <si>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</si>
  <si>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</si>
  <si>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</si>
  <si>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</si>
  <si>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</si>
  <si>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</si>
  <si>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</si>
  <si>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</si>
  <si>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</si>
  <si>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</si>
  <si>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</si>
  <si>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</si>
  <si>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</si>
  <si>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</si>
  <si>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</si>
  <si>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</si>
  <si>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</si>
  <si>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</si>
  <si>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</si>
  <si>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</si>
  <si>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</si>
  <si>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</si>
  <si>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</si>
  <si>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</si>
  <si>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</si>
  <si>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</si>
  <si>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</si>
  <si>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</si>
  <si>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</si>
  <si>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</si>
  <si>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</si>
  <si>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</si>
  <si>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</si>
  <si>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</si>
  <si>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</si>
  <si>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</si>
  <si>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</si>
  <si>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</si>
  <si>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</si>
  <si>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</si>
  <si>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</si>
  <si>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</si>
  <si>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</si>
  <si>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</si>
  <si>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</si>
  <si>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</si>
  <si>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</si>
  <si>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</si>
  <si>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</si>
  <si>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</si>
  <si>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</si>
  <si>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</si>
  <si>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</si>
  <si>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</si>
  <si>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</si>
  <si>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</si>
  <si>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</si>
  <si>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</si>
  <si>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</si>
  <si>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</si>
  <si>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</si>
  <si>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</si>
  <si>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</si>
  <si>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</si>
  <si>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</si>
  <si>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</si>
  <si>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</si>
  <si>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</si>
  <si>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</si>
  <si>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</si>
  <si>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</si>
  <si>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</si>
  <si>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</si>
  <si>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</si>
  <si>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</si>
  <si>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</si>
  <si>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</si>
  <si>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</si>
  <si>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</si>
  <si>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</si>
  <si>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</si>
  <si>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</si>
  <si>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</si>
  <si>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</si>
  <si>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</si>
  <si>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</si>
  <si>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</si>
  <si>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</si>
  <si>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</si>
  <si>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</si>
  <si>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</si>
  <si>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</si>
  <si>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</si>
  <si>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</si>
  <si>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</si>
  <si>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</si>
  <si>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</si>
  <si>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</si>
  <si>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</si>
  <si>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</si>
  <si>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</si>
  <si>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</si>
  <si>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</si>
  <si>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</si>
  <si>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</si>
  <si>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</si>
  <si>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</si>
  <si>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</si>
  <si>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</si>
  <si>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</si>
  <si>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</si>
  <si>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</si>
  <si>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</si>
  <si>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</si>
  <si>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</si>
  <si>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</si>
  <si>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</si>
  <si>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</si>
  <si>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</si>
  <si>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</si>
  <si>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</si>
  <si>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</si>
  <si>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</si>
  <si>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</si>
  <si>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</si>
  <si>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</si>
  <si>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</si>
  <si>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</si>
  <si>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</si>
  <si>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</si>
  <si>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</si>
  <si>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</si>
  <si>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</si>
  <si>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</si>
  <si>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</si>
  <si>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</si>
  <si>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</si>
  <si>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</si>
  <si>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</si>
  <si>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</si>
  <si>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</si>
  <si>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</si>
  <si>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</si>
  <si>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</si>
  <si>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</si>
  <si>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</si>
  <si>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</si>
  <si>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</si>
  <si>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</si>
  <si>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</si>
  <si>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</si>
  <si>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</si>
  <si>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</si>
  <si>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</si>
  <si>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</si>
  <si>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</si>
  <si>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</si>
  <si>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</si>
  <si>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</si>
  <si>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</si>
  <si>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</si>
  <si>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</si>
  <si>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</si>
  <si>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</si>
  <si>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</si>
  <si>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</si>
  <si>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</si>
  <si>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</si>
  <si>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</si>
  <si>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</si>
  <si>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</si>
  <si>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</si>
  <si>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</si>
  <si>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</si>
  <si>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</si>
  <si>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</si>
  <si>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</si>
  <si>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</si>
  <si>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</si>
  <si>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</si>
  <si>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</si>
  <si>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</si>
  <si>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</si>
  <si>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</si>
  <si>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</si>
  <si>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</si>
  <si>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</si>
  <si>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</si>
  <si>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</si>
  <si>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</si>
  <si>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</si>
  <si>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</si>
  <si>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</si>
  <si>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</si>
  <si>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</si>
  <si>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</si>
  <si>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</si>
  <si>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</si>
  <si>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</si>
  <si>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</si>
  <si>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</si>
  <si>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</si>
  <si>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</si>
  <si>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</si>
  <si>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</si>
  <si>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</si>
  <si>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</si>
  <si>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</si>
  <si>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</si>
  <si>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</si>
  <si>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</si>
  <si>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</si>
  <si>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</si>
  <si>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</si>
  <si>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</si>
  <si>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</si>
  <si>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</si>
  <si>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</si>
  <si>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</si>
  <si>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</si>
  <si>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</si>
  <si>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</si>
  <si>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</si>
  <si>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</si>
  <si>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</si>
  <si>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</si>
  <si>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</si>
  <si>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</si>
  <si>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</si>
  <si>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</si>
  <si>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</si>
  <si>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</si>
  <si>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</si>
  <si>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</si>
  <si>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</si>
  <si>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</si>
  <si>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</si>
  <si>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</si>
  <si>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</si>
  <si>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</si>
  <si>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</si>
  <si>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</si>
  <si>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</si>
  <si>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</si>
  <si>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</si>
  <si>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</si>
  <si>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</si>
  <si>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</si>
  <si>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</si>
  <si>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</si>
  <si>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</si>
  <si>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</si>
  <si>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</si>
  <si>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</si>
  <si>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</si>
  <si>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</si>
  <si>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</si>
  <si>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</si>
  <si>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</si>
  <si>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</si>
  <si>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</si>
  <si>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</si>
  <si>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</si>
  <si>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</si>
  <si>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</si>
  <si>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</si>
  <si>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</si>
  <si>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</si>
  <si>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</si>
  <si>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</si>
  <si>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</si>
  <si>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</si>
  <si>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</si>
  <si>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</si>
  <si>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</si>
  <si>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</si>
  <si>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</si>
  <si>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</si>
  <si>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</si>
  <si>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</si>
  <si>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</si>
  <si>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</si>
  <si>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</si>
  <si>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</si>
  <si>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</si>
  <si>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</si>
  <si>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</si>
  <si>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</si>
  <si>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</si>
  <si>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</si>
  <si>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</si>
  <si>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</si>
  <si>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</si>
  <si>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</si>
  <si>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</si>
  <si>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</si>
  <si>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</si>
  <si>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</si>
  <si>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</si>
  <si>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</si>
  <si>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</si>
  <si>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</si>
  <si>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</si>
  <si>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</si>
  <si>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</si>
  <si>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</si>
  <si>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</si>
  <si>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</si>
  <si>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</si>
  <si>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</si>
  <si>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</si>
  <si>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</si>
  <si>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</si>
  <si>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</si>
  <si>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</si>
  <si>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</si>
  <si>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</si>
  <si>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</si>
  <si>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</si>
  <si>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</si>
  <si>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</si>
  <si>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</si>
  <si>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</si>
  <si>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</si>
  <si>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</si>
  <si>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</si>
  <si>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</si>
  <si>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</si>
  <si>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</si>
  <si>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</si>
  <si>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</si>
  <si>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</si>
  <si>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</si>
  <si>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</si>
  <si>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</si>
  <si>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</si>
  <si>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</si>
  <si>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</si>
  <si>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</si>
  <si>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</si>
  <si>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</si>
  <si>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</si>
  <si>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</si>
  <si>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</si>
  <si>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</si>
  <si>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</si>
  <si>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</si>
  <si>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</si>
  <si>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</si>
  <si>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</si>
  <si>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</si>
  <si>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</si>
  <si>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</si>
  <si>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</si>
  <si>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</si>
  <si>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</si>
  <si>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</si>
  <si>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</si>
  <si>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</si>
  <si>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</si>
  <si>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</si>
  <si>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</si>
  <si>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</si>
  <si>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</si>
  <si>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</si>
  <si>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</si>
  <si>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</si>
  <si>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</si>
  <si>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</si>
  <si>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</si>
  <si>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</si>
  <si>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</si>
  <si>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</si>
  <si>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</si>
  <si>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</si>
  <si>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</si>
  <si>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</si>
  <si>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</si>
  <si>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</si>
  <si>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</si>
  <si>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</si>
  <si>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</si>
  <si>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</si>
  <si>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</si>
  <si>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</si>
  <si>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</si>
  <si>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</si>
  <si>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</si>
  <si>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</si>
  <si>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</si>
  <si>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</si>
  <si>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</si>
  <si>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</si>
  <si>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</si>
  <si>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</si>
  <si>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</si>
  <si>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</si>
  <si>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</si>
  <si>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</si>
  <si>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</si>
  <si>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</si>
  <si>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</si>
  <si>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</si>
  <si>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</si>
  <si>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</si>
  <si>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</si>
  <si>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</si>
  <si>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</si>
  <si>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</si>
  <si>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</si>
  <si>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</si>
  <si>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</si>
  <si>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</si>
  <si>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</si>
  <si>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</si>
  <si>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</si>
  <si>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</si>
  <si>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</si>
  <si>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</si>
  <si>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</si>
  <si>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</si>
  <si>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</si>
  <si>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</si>
  <si>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</si>
  <si>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</si>
  <si>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</si>
  <si>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</si>
  <si>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</si>
  <si>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</si>
  <si>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</si>
  <si>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</si>
  <si>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</si>
  <si>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</si>
  <si>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</si>
  <si>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</si>
  <si>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</si>
  <si>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</si>
  <si>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</si>
  <si>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</si>
  <si>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</si>
  <si>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</si>
  <si>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</si>
  <si>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</si>
  <si>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</si>
  <si>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</si>
  <si>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</si>
  <si>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</si>
  <si>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</si>
  <si>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</si>
  <si>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</si>
  <si>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</si>
  <si>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</si>
  <si>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</si>
  <si>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</si>
  <si>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</si>
  <si>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</si>
  <si>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</si>
  <si>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</si>
  <si>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</si>
  <si>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</si>
  <si>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</si>
  <si>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</si>
  <si>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</si>
  <si>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</si>
  <si>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</si>
  <si>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</si>
  <si>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</si>
  <si>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</si>
  <si>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</si>
  <si>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</si>
  <si>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</si>
  <si>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</si>
  <si>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</si>
  <si>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</si>
  <si>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</si>
  <si>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</si>
  <si>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</si>
  <si>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</si>
  <si>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</si>
  <si>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</si>
  <si>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</si>
  <si>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</si>
  <si>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</si>
  <si>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</si>
  <si>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</si>
  <si>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</si>
  <si>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</si>
  <si>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</si>
  <si>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</si>
  <si>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</si>
  <si>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</si>
  <si>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</si>
  <si>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</si>
  <si>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</si>
  <si>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</si>
  <si>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</si>
  <si>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</si>
  <si>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</si>
  <si>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</si>
  <si>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</si>
  <si>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</si>
  <si>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</si>
  <si>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</si>
  <si>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</si>
  <si>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</si>
  <si>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</si>
  <si>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</si>
  <si>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</si>
  <si>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</si>
  <si>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</si>
  <si>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</si>
  <si>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</si>
  <si>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</si>
  <si>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</si>
  <si>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</si>
  <si>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</si>
  <si>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</si>
  <si>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</si>
  <si>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</si>
  <si>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</si>
  <si>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</si>
  <si>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</si>
  <si>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</si>
  <si>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</si>
  <si>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</si>
  <si>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</si>
  <si>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</si>
  <si>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</si>
  <si>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</si>
  <si>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</si>
  <si>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</si>
  <si>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</si>
  <si>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</si>
  <si>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</si>
  <si>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</si>
  <si>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</si>
  <si>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</si>
  <si>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</si>
  <si>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</si>
  <si>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</si>
  <si>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</si>
  <si>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</si>
  <si>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</si>
  <si>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</si>
  <si>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</si>
  <si>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</si>
  <si>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</si>
  <si>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</si>
  <si>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</si>
  <si>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</si>
  <si>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</si>
  <si>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</si>
  <si>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</si>
  <si>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</si>
  <si>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</si>
  <si>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</si>
  <si>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</si>
  <si>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</si>
  <si>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</si>
  <si>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</si>
  <si>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</si>
  <si>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</si>
  <si>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</si>
  <si>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</si>
  <si>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</si>
  <si>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</si>
  <si>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</si>
  <si>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</si>
  <si>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</si>
  <si>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</si>
  <si>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</si>
  <si>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</si>
  <si>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</si>
  <si>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</si>
  <si>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</si>
  <si>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</si>
  <si>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</si>
  <si>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</si>
  <si>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</si>
  <si>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</si>
  <si>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</si>
  <si>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</si>
  <si>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</si>
  <si>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</si>
  <si>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</si>
  <si>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</si>
  <si>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</si>
  <si>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</si>
  <si>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</si>
  <si>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</si>
  <si>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</si>
  <si>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</si>
  <si>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</si>
  <si>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</si>
  <si>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</si>
  <si>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</si>
  <si>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</si>
  <si>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</si>
  <si>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</si>
  <si>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</si>
  <si>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</si>
  <si>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</si>
  <si>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</si>
  <si>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</si>
  <si>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</si>
  <si>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</si>
  <si>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</si>
  <si>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</si>
  <si>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</si>
  <si>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</si>
  <si>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</si>
  <si>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</si>
  <si>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</si>
  <si>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</si>
  <si>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</si>
  <si>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</si>
  <si>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</si>
  <si>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</si>
  <si>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</si>
  <si>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</si>
  <si>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</si>
  <si>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</si>
  <si>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</si>
  <si>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</si>
  <si>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</si>
  <si>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</si>
  <si>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</si>
  <si>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</si>
  <si>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</si>
  <si>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</si>
  <si>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</si>
  <si>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</si>
  <si>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</si>
  <si>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</si>
  <si>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</si>
  <si>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</si>
  <si>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</si>
  <si>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</si>
  <si>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</si>
  <si>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</si>
  <si>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</si>
  <si>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</si>
  <si>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</si>
  <si>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</si>
  <si>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</si>
  <si>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</si>
  <si>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</si>
  <si>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</si>
  <si>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</si>
  <si>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</si>
  <si>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</si>
  <si>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</si>
  <si>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</si>
  <si>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</si>
  <si>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</si>
  <si>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</si>
  <si>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</si>
  <si>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</si>
  <si>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</si>
  <si>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</si>
  <si>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</si>
  <si>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</si>
  <si>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</si>
  <si>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</si>
  <si>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</si>
  <si>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</si>
  <si>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</si>
  <si>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</si>
  <si>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</si>
  <si>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</si>
  <si>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</si>
  <si>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</si>
  <si>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</si>
  <si>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</si>
  <si>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</si>
  <si>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</si>
  <si>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</si>
  <si>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</si>
  <si>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</si>
  <si>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</si>
  <si>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</si>
  <si>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</si>
  <si>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</si>
  <si>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</si>
  <si>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</si>
  <si>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</si>
  <si>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</si>
  <si>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</si>
  <si>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</si>
  <si>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</si>
  <si>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</si>
  <si>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</si>
  <si>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</si>
  <si>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</si>
  <si>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</si>
  <si>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</si>
  <si>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</si>
  <si>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</si>
  <si>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</si>
  <si>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</si>
  <si>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</si>
  <si>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</si>
  <si>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</si>
  <si>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</si>
  <si>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</si>
  <si>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</si>
  <si>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</si>
  <si>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</si>
  <si>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</si>
  <si>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</si>
  <si>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</si>
  <si>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</si>
  <si>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</si>
  <si>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</si>
  <si>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</si>
  <si>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</si>
  <si>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</si>
  <si>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</si>
  <si>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</si>
  <si>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</si>
  <si>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</si>
  <si>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</si>
  <si>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</si>
  <si>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</si>
  <si>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</si>
  <si>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</si>
  <si>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</si>
  <si>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</si>
  <si>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</si>
  <si>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</si>
  <si>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</si>
  <si>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</si>
  <si>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</si>
  <si>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</si>
  <si>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</si>
  <si>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</si>
  <si>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</si>
  <si>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</si>
  <si>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</si>
  <si>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</si>
  <si>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</si>
  <si>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</si>
  <si>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</si>
  <si>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</si>
  <si>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</si>
  <si>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</si>
  <si>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</si>
  <si>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</si>
  <si>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</si>
  <si>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</si>
  <si>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</si>
  <si>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</si>
  <si>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</si>
  <si>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</si>
  <si>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</si>
  <si>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</si>
  <si>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</si>
  <si>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</si>
  <si>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</si>
  <si>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</si>
  <si>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</si>
  <si>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</si>
  <si>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</si>
  <si>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</si>
  <si>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</si>
  <si>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</si>
  <si>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</si>
  <si>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</si>
  <si>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</si>
  <si>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</si>
  <si>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</si>
  <si>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</si>
  <si>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</si>
  <si>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</si>
  <si>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</si>
  <si>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</si>
  <si>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</si>
  <si>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</si>
  <si>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</si>
  <si>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</si>
  <si>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</si>
  <si>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</si>
  <si>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</si>
  <si>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</si>
  <si>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</si>
  <si>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</si>
  <si>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</si>
  <si>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</si>
  <si>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</si>
  <si>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</si>
  <si>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</si>
  <si>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</si>
  <si>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</si>
  <si>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</si>
  <si>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</si>
  <si>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</si>
  <si>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</si>
  <si>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</si>
  <si>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</si>
  <si>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</si>
  <si>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</si>
  <si>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</si>
  <si>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</si>
  <si>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</si>
  <si>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</si>
  <si>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</si>
  <si>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</si>
  <si>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</si>
  <si>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</si>
  <si>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</si>
  <si>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</si>
  <si>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</si>
  <si>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</si>
  <si>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</si>
  <si>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</si>
  <si>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</si>
  <si>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</si>
  <si>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</si>
  <si>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</si>
  <si>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</si>
  <si>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</si>
  <si>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</si>
  <si>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</si>
  <si>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</si>
  <si>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</si>
  <si>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</si>
  <si>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</si>
  <si>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</si>
  <si>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</si>
  <si>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</si>
  <si>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</si>
  <si>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</si>
  <si>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</si>
  <si>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</si>
  <si>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</si>
  <si>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</si>
  <si>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</si>
  <si>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</si>
  <si>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</si>
  <si>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</si>
  <si>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</si>
  <si>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</si>
  <si>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</si>
  <si>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</si>
  <si>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</si>
  <si>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</si>
  <si>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</si>
  <si>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</si>
  <si>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</si>
  <si>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</si>
  <si>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</si>
  <si>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</si>
  <si>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</si>
  <si>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</si>
  <si>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</si>
  <si>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</si>
  <si>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</si>
  <si>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</si>
  <si>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</si>
  <si>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</si>
  <si>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</si>
  <si>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</si>
  <si>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</si>
  <si>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</si>
  <si>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</si>
  <si>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</si>
  <si>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</si>
  <si>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</si>
  <si>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</si>
  <si>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</si>
  <si>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</si>
  <si>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</si>
  <si>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</si>
  <si>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</si>
  <si>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</si>
  <si>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</si>
  <si>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</si>
  <si>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</si>
  <si>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</si>
  <si>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</si>
  <si>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</si>
  <si>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</si>
  <si>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</si>
  <si>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</si>
  <si>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</si>
  <si>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</si>
  <si>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</si>
  <si>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</si>
  <si>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</si>
  <si>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</si>
  <si>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</si>
  <si>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</si>
  <si>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</si>
  <si>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</si>
  <si>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</si>
  <si>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</si>
  <si>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</si>
  <si>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</si>
  <si>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</si>
  <si>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</si>
  <si>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</si>
  <si>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</si>
  <si>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</si>
  <si>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</si>
  <si>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</si>
  <si>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</si>
  <si>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</si>
  <si>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</si>
  <si>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</si>
  <si>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</si>
  <si>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</si>
  <si>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</si>
  <si>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</si>
  <si>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</si>
  <si>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</si>
  <si>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</si>
  <si>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</si>
  <si>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</si>
  <si>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</si>
  <si>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</si>
  <si>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</si>
  <si>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</si>
  <si>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</si>
  <si>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</si>
  <si>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</si>
  <si>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</si>
  <si>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</si>
  <si>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</si>
  <si>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</si>
  <si>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</si>
  <si>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</si>
  <si>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</si>
  <si>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</si>
  <si>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</si>
  <si>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</si>
  <si>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</si>
  <si>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</si>
  <si>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</si>
  <si>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</si>
  <si>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</si>
  <si>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</si>
  <si>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</si>
  <si>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</si>
  <si>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</si>
  <si>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</si>
  <si>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</si>
  <si>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</si>
  <si>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</si>
  <si>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</si>
  <si>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</si>
  <si>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</si>
  <si>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</si>
  <si>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</si>
  <si>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</si>
  <si>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</si>
  <si>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</si>
  <si>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</si>
  <si>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</si>
  <si>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</si>
  <si>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</si>
  <si>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</si>
  <si>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</si>
  <si>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</si>
  <si>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</si>
  <si>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</si>
  <si>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</si>
  <si>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</si>
  <si>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</si>
  <si>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</si>
  <si>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</si>
  <si>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</si>
  <si>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</si>
  <si>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</si>
  <si>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</si>
  <si>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</si>
  <si>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</si>
  <si>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</si>
  <si>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</si>
  <si>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</si>
  <si>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</si>
  <si>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</si>
  <si>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</si>
  <si>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</si>
  <si>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</si>
  <si>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</si>
  <si>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</si>
  <si>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</si>
  <si>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</si>
  <si>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</si>
  <si>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</si>
  <si>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</si>
  <si>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</si>
  <si>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</si>
  <si>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</si>
  <si>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</si>
  <si>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</si>
  <si>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</si>
  <si>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</si>
  <si>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</si>
  <si>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</si>
  <si>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</si>
  <si>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</si>
  <si>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</si>
  <si>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</si>
  <si>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</si>
  <si>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</si>
  <si>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</si>
  <si>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</si>
  <si>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</si>
  <si>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</si>
  <si>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</si>
  <si>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</si>
  <si>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</si>
  <si>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</si>
  <si>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</si>
  <si>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</si>
  <si>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</si>
  <si>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</si>
  <si>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</si>
  <si>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</si>
  <si>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</si>
  <si>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</si>
  <si>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</si>
  <si>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</si>
  <si>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</si>
  <si>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</si>
  <si>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</si>
  <si>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</si>
  <si>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</si>
  <si>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</si>
  <si>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</si>
  <si>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</si>
  <si>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</si>
  <si>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</si>
  <si>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</si>
  <si>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</si>
  <si>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</si>
  <si>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</si>
  <si>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</si>
  <si>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</si>
  <si>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</si>
  <si>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</si>
  <si>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</si>
  <si>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</si>
  <si>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</si>
  <si>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</si>
  <si>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</si>
  <si>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</si>
  <si>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</si>
  <si>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</si>
  <si>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</si>
  <si>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</si>
  <si>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</si>
  <si>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</si>
  <si>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</si>
  <si>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</si>
  <si>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</si>
  <si>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</si>
  <si>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</si>
  <si>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</si>
  <si>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</si>
  <si>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</si>
  <si>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</si>
  <si>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</si>
  <si>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</si>
  <si>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</si>
  <si>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</si>
  <si>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</si>
  <si>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</si>
  <si>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</si>
  <si>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</si>
  <si>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</si>
  <si>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</si>
  <si>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</si>
  <si>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</si>
  <si>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</si>
  <si>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</si>
  <si>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</si>
  <si>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</si>
  <si>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</si>
  <si>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</si>
  <si>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</si>
  <si>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</si>
  <si>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</si>
  <si>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</si>
  <si>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</si>
  <si>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</si>
  <si>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</si>
  <si>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</si>
  <si>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</si>
  <si>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</si>
  <si>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</si>
  <si>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</si>
  <si>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</si>
  <si>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</si>
  <si>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</si>
  <si>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</si>
  <si>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</si>
  <si>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</si>
  <si>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</si>
  <si>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</si>
  <si>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</si>
  <si>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</si>
  <si>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</si>
  <si>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</si>
  <si>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</si>
  <si>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</si>
  <si>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</si>
  <si>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</si>
  <si>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</si>
  <si>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</si>
  <si>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</si>
  <si>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</si>
  <si>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</si>
  <si>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</si>
  <si>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</si>
  <si>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</si>
  <si>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</si>
  <si>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</si>
  <si>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</si>
  <si>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</si>
  <si>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</si>
  <si>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</si>
  <si>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</si>
  <si>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</si>
  <si>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</si>
  <si>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</si>
  <si>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</si>
  <si>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</si>
  <si>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</si>
  <si>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</si>
  <si>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</si>
  <si>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</si>
  <si>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</si>
  <si>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</si>
  <si>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</si>
  <si>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</si>
  <si>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</si>
  <si>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</si>
  <si>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</si>
  <si>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</si>
  <si>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</si>
  <si>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</si>
  <si>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</si>
  <si>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</si>
  <si>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</si>
  <si>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</si>
  <si>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</si>
  <si>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</si>
  <si>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</si>
  <si>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</si>
  <si>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</si>
  <si>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</si>
  <si>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</si>
  <si>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</si>
  <si>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</si>
  <si>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</si>
  <si>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</si>
  <si>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</si>
  <si>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</si>
  <si>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</si>
  <si>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</si>
  <si>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</si>
  <si>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</si>
  <si>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</si>
  <si>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</si>
  <si>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</si>
  <si>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</si>
  <si>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</si>
  <si>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</si>
  <si>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</si>
  <si>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</si>
  <si>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</si>
  <si>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</si>
  <si>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</si>
  <si>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</si>
  <si>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</si>
  <si>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</si>
  <si>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</si>
  <si>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</si>
  <si>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</si>
  <si>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</si>
  <si>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</si>
  <si>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</si>
  <si>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</si>
  <si>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</si>
  <si>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</si>
  <si>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</si>
  <si>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</si>
  <si>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</si>
  <si>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</si>
  <si>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</si>
  <si>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</si>
  <si>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</si>
  <si>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</si>
  <si>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</si>
  <si>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</si>
  <si>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</si>
  <si>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</si>
  <si>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</si>
  <si>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</si>
  <si>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</si>
  <si>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</si>
  <si>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</si>
  <si>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</si>
  <si>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</si>
  <si>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</si>
  <si>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</si>
  <si>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</si>
  <si>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</si>
  <si>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</si>
  <si>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</si>
  <si>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</si>
  <si>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</si>
  <si>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</si>
  <si>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</si>
  <si>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</si>
  <si>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</si>
  <si>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</si>
  <si>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</si>
  <si>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</si>
  <si>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</si>
  <si>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</si>
  <si>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</si>
  <si>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</si>
  <si>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</si>
  <si>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</si>
  <si>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</si>
  <si>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</si>
  <si>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</si>
  <si>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</si>
  <si>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</si>
  <si>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</si>
  <si>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</si>
  <si>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</si>
  <si>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</si>
  <si>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</si>
  <si>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</si>
  <si>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</si>
  <si>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</si>
  <si>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</si>
  <si>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</si>
  <si>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</si>
  <si>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</si>
  <si>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</si>
  <si>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</si>
  <si>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</si>
  <si>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</si>
  <si>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</si>
  <si>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</si>
  <si>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</si>
  <si>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</si>
  <si>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</si>
  <si>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</si>
  <si>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</si>
  <si>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</si>
  <si>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</si>
  <si>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</si>
  <si>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</si>
  <si>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</si>
  <si>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</si>
  <si>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</si>
  <si>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</si>
  <si>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</si>
  <si>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</si>
  <si>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</si>
  <si>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</si>
  <si>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</si>
  <si>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</si>
  <si>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</si>
  <si>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</si>
  <si>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</si>
  <si>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</si>
  <si>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</si>
  <si>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</si>
  <si>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</si>
  <si>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</si>
  <si>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</si>
  <si>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</si>
  <si>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</si>
  <si>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</si>
  <si>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</si>
  <si>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</si>
  <si>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</si>
  <si>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</si>
  <si>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</si>
  <si>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</si>
  <si>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</si>
  <si>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</si>
  <si>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</si>
  <si>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</si>
  <si>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</si>
  <si>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</si>
  <si>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</si>
  <si>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</si>
  <si>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</si>
  <si>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</si>
  <si>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</si>
  <si>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</si>
  <si>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</si>
  <si>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</si>
  <si>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</si>
  <si>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</si>
  <si>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</si>
  <si>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</si>
  <si>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</si>
  <si>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</si>
  <si>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</si>
  <si>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</si>
  <si>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</si>
  <si>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</si>
  <si>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</si>
  <si>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</si>
  <si>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</si>
  <si>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</si>
  <si>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</si>
  <si>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</si>
  <si>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</si>
  <si>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</si>
  <si>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</si>
  <si>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</si>
  <si>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</si>
  <si>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</si>
  <si>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</si>
  <si>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</si>
  <si>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</si>
  <si>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</si>
  <si>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</si>
  <si>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</si>
  <si>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</si>
  <si>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</si>
  <si>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</si>
  <si>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</si>
  <si>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</si>
  <si>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</si>
  <si>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</si>
  <si>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</si>
  <si>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</si>
  <si>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</si>
  <si>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</si>
  <si>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</si>
  <si>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</si>
  <si>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</si>
  <si>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</si>
  <si>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</si>
  <si>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</si>
  <si>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</si>
  <si>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</si>
  <si>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</si>
  <si>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</si>
  <si>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</si>
  <si>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</si>
  <si>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</si>
  <si>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</si>
  <si>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</si>
  <si>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</si>
  <si>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</si>
  <si>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</si>
  <si>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</si>
  <si>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</si>
  <si>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</si>
  <si>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</si>
  <si>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</si>
  <si>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</si>
  <si>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</si>
  <si>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</si>
  <si>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</si>
  <si>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</si>
  <si>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</si>
  <si>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</si>
  <si>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</si>
  <si>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</si>
  <si>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</si>
  <si>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</si>
  <si>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</si>
  <si>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</si>
  <si>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</si>
  <si>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</si>
  <si>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</si>
  <si>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</si>
  <si>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</si>
  <si>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</si>
  <si>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</si>
  <si>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</si>
  <si>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</si>
  <si>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</si>
  <si>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</si>
  <si>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</si>
  <si>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</si>
  <si>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</si>
  <si>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</si>
  <si>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</si>
  <si>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</si>
  <si>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</si>
  <si>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</si>
  <si>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</si>
  <si>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</si>
  <si>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</si>
  <si>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</si>
  <si>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</si>
  <si>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</si>
  <si>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</si>
  <si>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</si>
  <si>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</si>
  <si>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</si>
  <si>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</si>
  <si>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</si>
  <si>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</si>
  <si>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</si>
  <si>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</si>
  <si>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</si>
  <si>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</si>
  <si>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</si>
  <si>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</si>
  <si>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</si>
  <si>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</si>
  <si>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</si>
  <si>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</si>
  <si>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</si>
  <si>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</si>
  <si>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</si>
  <si>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</si>
  <si>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</si>
  <si>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</si>
  <si>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</si>
  <si>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</si>
  <si>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</si>
  <si>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</si>
  <si>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</si>
  <si>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</si>
  <si>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</si>
  <si>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</si>
  <si>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</si>
  <si>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</si>
  <si>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</si>
  <si>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</si>
  <si>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</si>
  <si>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</si>
  <si>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</si>
  <si>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</si>
  <si>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</si>
  <si>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</si>
  <si>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</si>
  <si>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</si>
  <si>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</si>
  <si>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</si>
  <si>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</si>
  <si>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</si>
  <si>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</si>
  <si>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</si>
  <si>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</si>
  <si>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</si>
  <si>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</si>
  <si>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</si>
  <si>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</si>
  <si>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</si>
  <si>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</si>
  <si>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</si>
  <si>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</si>
  <si>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</si>
  <si>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</si>
  <si>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</si>
  <si>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</si>
  <si>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</si>
  <si>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</si>
  <si>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</si>
  <si>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</si>
  <si>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</si>
  <si>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</si>
  <si>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</si>
  <si>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</si>
  <si>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</si>
  <si>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</si>
  <si>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</si>
  <si>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</si>
  <si>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</si>
  <si>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</si>
  <si>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</si>
  <si>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</si>
  <si>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</si>
  <si>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</si>
  <si>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</si>
  <si>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</si>
  <si>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</si>
  <si>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</si>
  <si>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</si>
  <si>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</si>
  <si>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</si>
  <si>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</si>
  <si>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</si>
  <si>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</si>
  <si>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</si>
  <si>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</si>
  <si>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</si>
  <si>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</si>
  <si>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</si>
  <si>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</si>
  <si>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</si>
  <si>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</si>
  <si>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</si>
  <si>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</si>
  <si>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</si>
  <si>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</si>
  <si>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</si>
  <si>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</si>
  <si>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</si>
  <si>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</si>
  <si>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</si>
  <si>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</si>
  <si>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</si>
  <si>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</si>
  <si>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</si>
  <si>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</si>
  <si>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</si>
  <si>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</si>
  <si>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</si>
  <si>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</si>
  <si>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</si>
  <si>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</si>
  <si>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</si>
  <si>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</si>
  <si>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</si>
  <si>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</si>
  <si>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</si>
  <si>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</si>
  <si>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</si>
  <si>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</si>
  <si>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</si>
  <si>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</si>
  <si>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</si>
  <si>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</si>
  <si>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</si>
  <si>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</si>
  <si>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</si>
  <si>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</si>
  <si>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</si>
  <si>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</si>
  <si>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</si>
  <si>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</si>
  <si>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</si>
  <si>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</si>
  <si>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</si>
  <si>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</si>
  <si>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</si>
  <si>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</si>
  <si>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</si>
  <si>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</si>
  <si>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</si>
  <si>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</si>
  <si>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</si>
  <si>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</si>
  <si>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</si>
  <si>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</si>
  <si>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</si>
  <si>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</si>
  <si>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</si>
  <si>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</si>
  <si>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</si>
  <si>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</si>
  <si>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</si>
  <si>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</si>
  <si>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</si>
  <si>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</si>
  <si>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</si>
  <si>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</si>
  <si>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</si>
  <si>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</si>
  <si>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</si>
  <si>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</si>
  <si>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</si>
  <si>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</si>
  <si>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</si>
  <si>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</si>
  <si>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</si>
  <si>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</si>
  <si>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</si>
  <si>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</si>
  <si>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</si>
  <si>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</si>
  <si>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</si>
  <si>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</si>
  <si>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</si>
  <si>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</si>
  <si>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</si>
  <si>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</si>
  <si>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</si>
  <si>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</si>
  <si>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</si>
  <si>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</si>
  <si>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</si>
  <si>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</si>
  <si>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</si>
  <si>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</si>
  <si>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</si>
  <si>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</si>
  <si>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</si>
  <si>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</si>
  <si>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</si>
  <si>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</si>
  <si>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</si>
  <si>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</si>
  <si>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</si>
  <si>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</si>
  <si>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</si>
  <si>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</si>
  <si>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</si>
  <si>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</si>
  <si>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</si>
  <si>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</si>
  <si>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</si>
  <si>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</si>
  <si>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</si>
  <si>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</si>
  <si>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</si>
  <si>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</si>
  <si>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</si>
  <si>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</si>
  <si>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</si>
  <si>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</si>
  <si>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</si>
  <si>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</si>
  <si>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</si>
  <si>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</si>
  <si>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</si>
  <si>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</si>
  <si>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</si>
  <si>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</si>
  <si>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</si>
  <si>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</si>
  <si>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</si>
  <si>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</si>
  <si>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</si>
  <si>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</si>
  <si>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</si>
  <si>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</si>
  <si>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</si>
  <si>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</si>
  <si>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</si>
  <si>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</si>
  <si>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</si>
  <si>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</si>
  <si>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</si>
  <si>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</si>
  <si>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</si>
  <si>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</si>
  <si>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</si>
  <si>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</si>
  <si>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</si>
  <si>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</si>
  <si>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</si>
  <si>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</si>
  <si>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</si>
  <si>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</si>
  <si>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</si>
  <si>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</si>
  <si>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</si>
  <si>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</si>
  <si>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</si>
  <si>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</si>
  <si>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</si>
  <si>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</si>
  <si>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</si>
  <si>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</si>
  <si>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</si>
  <si>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</si>
  <si>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</si>
  <si>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</si>
  <si>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</si>
  <si>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</si>
  <si>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</si>
  <si>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</si>
  <si>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</si>
  <si>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</si>
  <si>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</si>
  <si>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</si>
  <si>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</si>
  <si>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</si>
  <si>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</si>
  <si>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</si>
  <si>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</si>
  <si>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</si>
  <si>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</si>
  <si>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</si>
  <si>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</si>
  <si>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</si>
  <si>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</si>
  <si>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</si>
  <si>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</si>
  <si>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</si>
  <si>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</si>
  <si>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</si>
  <si>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</si>
  <si>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</si>
  <si>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</si>
  <si>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</si>
  <si>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</si>
  <si>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</si>
  <si>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</si>
  <si>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</si>
  <si>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</si>
  <si>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</si>
  <si>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</si>
  <si>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</si>
  <si>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</si>
  <si>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</si>
  <si>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</si>
  <si>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</si>
  <si>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</si>
  <si>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</si>
  <si>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</si>
  <si>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</si>
  <si>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</si>
  <si>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</si>
  <si>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</si>
  <si>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</si>
  <si>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</si>
  <si>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</si>
  <si>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</si>
  <si>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</si>
  <si>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</si>
  <si>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</si>
  <si>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</si>
  <si>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</si>
  <si>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</si>
  <si>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</si>
  <si>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</si>
  <si>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</si>
  <si>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</si>
  <si>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</si>
  <si>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</si>
  <si>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</si>
  <si>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</si>
  <si>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</si>
  <si>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</si>
  <si>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</si>
  <si>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</si>
  <si>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</si>
  <si>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</si>
  <si>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</si>
  <si>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</si>
  <si>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</si>
  <si>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</si>
  <si>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</si>
  <si>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</si>
  <si>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</si>
  <si>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</si>
  <si>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</si>
  <si>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</si>
  <si>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</si>
  <si>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</si>
  <si>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</si>
  <si>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</si>
  <si>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</si>
  <si>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</si>
  <si>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</si>
  <si>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</si>
  <si>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</si>
  <si>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</si>
  <si>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</si>
  <si>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</si>
  <si>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</si>
  <si>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</si>
  <si>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</si>
  <si>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</si>
  <si>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</si>
  <si>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</si>
  <si>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</si>
  <si>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</si>
  <si>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</si>
  <si>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</si>
  <si>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</si>
  <si>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</si>
  <si>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</si>
  <si>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</si>
  <si>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</si>
  <si>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</si>
  <si>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</si>
  <si>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</si>
  <si>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</si>
  <si>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</si>
  <si>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</si>
  <si>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</si>
  <si>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</si>
  <si>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</si>
  <si>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</si>
  <si>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</si>
  <si>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</si>
  <si>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</si>
  <si>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</si>
  <si>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</si>
  <si>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</si>
  <si>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</si>
  <si>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</si>
  <si>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</si>
  <si>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</si>
  <si>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</si>
  <si>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</si>
  <si>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</si>
  <si>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</si>
  <si>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</si>
  <si>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</si>
  <si>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</si>
  <si>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</si>
  <si>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</si>
  <si>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</si>
  <si>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</si>
  <si>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</si>
  <si>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</si>
  <si>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</si>
  <si>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</si>
  <si>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</si>
  <si>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</si>
  <si>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</si>
  <si>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</si>
  <si>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</si>
  <si>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</si>
  <si>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</si>
  <si>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</si>
  <si>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</si>
  <si>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</si>
  <si>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</si>
  <si>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</si>
  <si>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</si>
  <si>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</si>
  <si>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</si>
  <si>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</si>
  <si>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</si>
  <si>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</si>
  <si>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</si>
  <si>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</si>
  <si>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</si>
  <si>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</si>
  <si>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</si>
  <si>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</si>
  <si>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</si>
  <si>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</si>
  <si>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</si>
  <si>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</si>
  <si>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</si>
  <si>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</si>
  <si>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</si>
  <si>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</si>
  <si>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</si>
  <si>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</si>
  <si>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</si>
  <si>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</si>
  <si>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</si>
  <si>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</si>
  <si>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</si>
  <si>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</si>
  <si>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</si>
  <si>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</si>
  <si>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</si>
  <si>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</si>
  <si>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</si>
  <si>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</si>
  <si>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</si>
  <si>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</si>
  <si>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</si>
  <si>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</si>
  <si>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</si>
  <si>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</si>
  <si>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</si>
  <si>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</si>
  <si>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</si>
  <si>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</si>
  <si>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</si>
  <si>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</si>
  <si>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</si>
  <si>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</si>
  <si>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</si>
  <si>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</si>
  <si>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</si>
  <si>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</si>
  <si>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</si>
  <si>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</si>
  <si>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</si>
  <si>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</si>
  <si>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</si>
  <si>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</si>
  <si>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</si>
  <si>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</si>
  <si>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</si>
  <si>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</si>
  <si>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</si>
  <si>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</si>
  <si>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</si>
  <si>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</si>
  <si>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</si>
  <si>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</si>
  <si>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</si>
  <si>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</si>
  <si>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</si>
  <si>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</si>
  <si>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</si>
  <si>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</si>
  <si>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</si>
  <si>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</si>
  <si>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</si>
  <si>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</si>
  <si>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</si>
  <si>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</si>
  <si>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</si>
  <si>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</si>
  <si>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</si>
  <si>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</si>
  <si>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</si>
  <si>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</si>
  <si>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</si>
  <si>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</si>
  <si>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</si>
  <si>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</si>
  <si>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</si>
  <si>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</si>
  <si>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</si>
  <si>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</si>
  <si>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</si>
  <si>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</si>
  <si>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</si>
  <si>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</si>
  <si>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</si>
  <si>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</si>
  <si>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</si>
  <si>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</si>
  <si>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</si>
  <si>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</si>
  <si>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</si>
  <si>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</si>
  <si>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</si>
  <si>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</si>
  <si>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</si>
  <si>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</si>
  <si>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</si>
  <si>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</si>
  <si>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</si>
  <si>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</si>
  <si>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</si>
  <si>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</si>
  <si>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</si>
  <si>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</si>
  <si>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</si>
  <si>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</si>
  <si>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</si>
  <si>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</si>
  <si>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</si>
  <si>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</si>
  <si>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</si>
  <si>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</si>
  <si>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</si>
  <si>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</si>
  <si>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</si>
  <si>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</si>
  <si>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</si>
  <si>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</si>
  <si>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</si>
  <si>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</si>
  <si>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</si>
  <si>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</si>
  <si>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</si>
  <si>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</si>
  <si>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</si>
  <si>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</si>
  <si>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</si>
  <si>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</si>
  <si>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</si>
  <si>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</si>
  <si>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</si>
  <si>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</si>
  <si>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</si>
  <si>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</si>
  <si>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</si>
  <si>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</si>
  <si>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</si>
  <si>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</si>
  <si>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</si>
  <si>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</si>
  <si>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</si>
  <si>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</si>
  <si>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</si>
  <si>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</si>
  <si>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</si>
  <si>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</si>
  <si>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</si>
  <si>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</si>
  <si>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</si>
  <si>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</si>
  <si>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</si>
  <si>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</si>
  <si>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</si>
  <si>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</si>
  <si>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</si>
  <si>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</si>
  <si>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</si>
  <si>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</si>
  <si>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</si>
  <si>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</si>
  <si>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</si>
  <si>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</si>
  <si>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</si>
  <si>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</si>
  <si>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</si>
  <si>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</si>
  <si>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</si>
  <si>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</si>
  <si>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</si>
  <si>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</si>
  <si>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</si>
  <si>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</si>
  <si>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</si>
  <si>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</si>
  <si>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</si>
  <si>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</si>
  <si>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</si>
  <si>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</si>
  <si>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</si>
  <si>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</si>
  <si>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</si>
  <si>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</si>
  <si>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</si>
  <si>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</si>
  <si>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</si>
  <si>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</si>
  <si>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</si>
  <si>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</si>
  <si>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</si>
  <si>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</si>
  <si>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</si>
  <si>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</si>
  <si>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</si>
  <si>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</si>
  <si>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</si>
  <si>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</si>
  <si>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</si>
  <si>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</si>
  <si>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</si>
  <si>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</si>
  <si>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</si>
  <si>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</si>
  <si>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</si>
  <si>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</si>
  <si>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</si>
  <si>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</si>
  <si>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</si>
  <si>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</si>
  <si>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</si>
  <si>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</si>
  <si>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</si>
  <si>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</si>
  <si>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</si>
  <si>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</si>
  <si>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</si>
  <si>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</si>
  <si>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</si>
  <si>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</si>
  <si>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</si>
  <si>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</si>
  <si>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</si>
  <si>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</si>
  <si>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</si>
  <si>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</si>
  <si>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</si>
  <si>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</si>
  <si>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</si>
  <si>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</si>
  <si>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</si>
  <si>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</si>
  <si>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</si>
  <si>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</si>
  <si>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</si>
  <si>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</si>
  <si>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</si>
  <si>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</si>
  <si>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</si>
  <si>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</si>
  <si>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</si>
  <si>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</si>
  <si>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</si>
  <si>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</si>
  <si>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</si>
  <si>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</si>
  <si>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</si>
  <si>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</si>
  <si>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</si>
  <si>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</si>
  <si>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</si>
  <si>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</si>
  <si>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</si>
  <si>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</si>
  <si>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</si>
  <si>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</si>
  <si>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</si>
  <si>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</si>
  <si>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</si>
  <si>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</si>
  <si>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</si>
  <si>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</si>
  <si>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</si>
  <si>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</si>
  <si>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</si>
  <si>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</si>
  <si>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</si>
  <si>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</si>
  <si>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</si>
  <si>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</si>
  <si>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</si>
  <si>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</si>
  <si>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</si>
  <si>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</si>
  <si>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</si>
  <si>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</si>
  <si>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</si>
  <si>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</si>
  <si>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</si>
  <si>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</si>
  <si>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</si>
  <si>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</si>
  <si>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</si>
  <si>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</si>
  <si>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</si>
  <si>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</si>
  <si>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</si>
  <si>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</si>
  <si>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</si>
  <si>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</si>
  <si>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</si>
  <si>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</si>
  <si>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</si>
  <si>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</si>
  <si>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</si>
  <si>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</si>
  <si>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</si>
  <si>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</si>
  <si>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</si>
  <si>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</si>
  <si>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</si>
  <si>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</si>
  <si>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</si>
  <si>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</si>
  <si>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</si>
  <si>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</si>
  <si>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</si>
  <si>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</si>
  <si>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</si>
  <si>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</si>
  <si>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</si>
  <si>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</si>
  <si>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</si>
  <si>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</si>
  <si>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</si>
  <si>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</si>
  <si>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</si>
  <si>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</si>
  <si>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</si>
  <si>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</si>
  <si>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</si>
  <si>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</si>
  <si>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</si>
  <si>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</si>
  <si>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</si>
  <si>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</si>
  <si>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</si>
  <si>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</si>
  <si>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</si>
  <si>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</si>
  <si>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</si>
  <si>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</si>
  <si>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</si>
  <si>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</si>
  <si>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</si>
  <si>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</si>
  <si>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</si>
  <si>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</si>
  <si>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</si>
  <si>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</si>
  <si>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</si>
  <si>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</si>
  <si>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</si>
  <si>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</si>
  <si>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</si>
  <si>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</si>
  <si>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</si>
  <si>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</si>
  <si>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</si>
  <si>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</si>
  <si>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</si>
  <si>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</si>
  <si>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</si>
  <si>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</si>
  <si>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</si>
  <si>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</si>
  <si>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</si>
  <si>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</si>
  <si>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</si>
  <si>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</si>
  <si>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</si>
  <si>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</si>
  <si>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</si>
  <si>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</si>
  <si>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</si>
  <si>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</si>
  <si>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</si>
  <si>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</si>
  <si>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</si>
  <si>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</si>
  <si>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</si>
  <si>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</si>
  <si>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</si>
  <si>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</si>
  <si>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</si>
  <si>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</si>
  <si>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</si>
  <si>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</si>
  <si>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</si>
  <si>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</si>
  <si>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</si>
  <si>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</si>
  <si>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</si>
  <si>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</si>
  <si>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</si>
  <si>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</si>
  <si>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</si>
  <si>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</si>
  <si>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</si>
  <si>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</si>
  <si>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</si>
  <si>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</si>
  <si>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</si>
  <si>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</si>
  <si>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</si>
  <si>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</si>
  <si>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</si>
  <si>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</si>
  <si>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</si>
  <si>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</si>
  <si>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</si>
  <si>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</si>
  <si>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</si>
  <si>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</si>
  <si>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</si>
  <si>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</si>
  <si>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</si>
  <si>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</si>
  <si>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</si>
  <si>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</si>
  <si>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</si>
  <si>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</si>
  <si>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</si>
  <si>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</si>
  <si>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</si>
  <si>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</si>
  <si>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</si>
  <si>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</si>
  <si>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</si>
  <si>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</si>
  <si>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</si>
  <si>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</si>
  <si>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</si>
  <si>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</si>
  <si>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</si>
  <si>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</si>
  <si>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</si>
  <si>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</si>
  <si>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</si>
  <si>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</si>
  <si>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</si>
  <si>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</si>
  <si>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</si>
  <si>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</si>
  <si>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</si>
  <si>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</si>
  <si>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</si>
  <si>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</si>
  <si>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</si>
  <si>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</si>
  <si>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</si>
  <si>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</si>
  <si>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</si>
  <si>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</si>
  <si>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</si>
  <si>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</si>
  <si>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</si>
  <si>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</si>
  <si>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</si>
  <si>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</si>
  <si>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</si>
  <si>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</si>
  <si>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</si>
  <si>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</si>
  <si>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</si>
  <si>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</si>
  <si>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</si>
  <si>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</si>
  <si>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</si>
  <si>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</si>
  <si>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</si>
  <si>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</si>
  <si>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</si>
  <si>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</si>
  <si>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</si>
  <si>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</si>
  <si>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</si>
  <si>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</si>
  <si>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</si>
  <si>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</si>
  <si>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</si>
  <si>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</si>
  <si>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</si>
  <si>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</si>
  <si>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</si>
  <si>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</si>
  <si>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</si>
  <si>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</si>
  <si>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</si>
  <si>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</si>
  <si>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</si>
  <si>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</si>
  <si>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</si>
  <si>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</si>
  <si>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</si>
  <si>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</si>
  <si>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</si>
  <si>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</si>
  <si>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</si>
  <si>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</si>
  <si>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</si>
  <si>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</si>
  <si>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</si>
  <si>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</si>
  <si>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</si>
  <si>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</si>
  <si>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</si>
  <si>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</si>
  <si>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</si>
  <si>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</si>
  <si>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</si>
  <si>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</si>
  <si>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</si>
  <si>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</si>
  <si>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</si>
  <si>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</si>
  <si>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</si>
  <si>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</si>
  <si>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</si>
  <si>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</si>
  <si>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</si>
  <si>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</si>
  <si>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</si>
  <si>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</si>
  <si>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</si>
  <si>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</si>
  <si>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</si>
  <si>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</si>
  <si>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</si>
  <si>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</si>
  <si>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</si>
  <si>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</si>
  <si>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</si>
  <si>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</si>
  <si>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</si>
  <si>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</si>
  <si>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</si>
  <si>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</si>
  <si>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</si>
  <si>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</si>
  <si>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</si>
  <si>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</si>
  <si>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</si>
  <si>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</si>
  <si>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</si>
  <si>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</si>
  <si>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</si>
  <si>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</si>
  <si>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</si>
  <si>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</si>
  <si>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</si>
  <si>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</si>
  <si>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</si>
  <si>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</si>
  <si>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</si>
  <si>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</si>
  <si>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</si>
  <si>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</si>
  <si>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</si>
  <si>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</si>
  <si>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</si>
  <si>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</si>
  <si>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</si>
  <si>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</si>
  <si>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</si>
  <si>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</si>
  <si>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</si>
  <si>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</si>
  <si>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</si>
  <si>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</si>
  <si>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</si>
  <si>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</si>
  <si>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</si>
  <si>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</si>
  <si>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</si>
  <si>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</si>
  <si>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</si>
  <si>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</si>
  <si>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</si>
  <si>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</si>
  <si>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</si>
  <si>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</si>
  <si>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</si>
  <si>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</si>
  <si>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</si>
  <si>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</si>
  <si>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</si>
  <si>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</si>
  <si>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</si>
  <si>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</si>
  <si>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</si>
  <si>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</si>
  <si>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</si>
  <si>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</si>
  <si>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</si>
  <si>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</si>
  <si>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</si>
  <si>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</si>
  <si>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</si>
  <si>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</si>
  <si>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</si>
  <si>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</si>
  <si>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</si>
  <si>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</si>
  <si>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</si>
  <si>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</si>
  <si>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</si>
  <si>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</si>
  <si>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</si>
  <si>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</si>
  <si>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</si>
  <si>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</si>
  <si>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</si>
  <si>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</si>
  <si>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</si>
  <si>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</si>
  <si>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</si>
  <si>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</si>
  <si>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</si>
  <si>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</si>
  <si>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</si>
  <si>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</si>
  <si>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</si>
  <si>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</si>
  <si>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</si>
  <si>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</si>
  <si>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</si>
  <si>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</si>
  <si>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</si>
  <si>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</si>
  <si>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</si>
  <si>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</si>
  <si>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</si>
  <si>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</si>
  <si>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</si>
  <si>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</si>
  <si>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</si>
  <si>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</si>
  <si>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</si>
  <si>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</si>
  <si>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</si>
  <si>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</si>
  <si>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</si>
  <si>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</si>
  <si>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</si>
  <si>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</si>
  <si>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</si>
  <si>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</si>
  <si>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</si>
  <si>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</si>
  <si>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</si>
  <si>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</si>
  <si>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</si>
  <si>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</si>
  <si>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</si>
  <si>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</si>
  <si>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</si>
  <si>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</si>
  <si>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</si>
  <si>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</si>
  <si>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</si>
  <si>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</si>
  <si>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</si>
  <si>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</si>
  <si>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</si>
  <si>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</si>
  <si>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</si>
  <si>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</si>
  <si>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</si>
  <si>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</si>
  <si>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</si>
  <si>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</si>
  <si>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</si>
  <si>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</si>
  <si>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</si>
  <si>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</si>
  <si>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</si>
  <si>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</si>
  <si>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</si>
  <si>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</si>
  <si>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</si>
  <si>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</si>
  <si>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</si>
  <si>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</si>
  <si>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</si>
  <si>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</si>
  <si>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</si>
  <si>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</si>
  <si>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</si>
  <si>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</si>
  <si>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</si>
  <si>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</si>
  <si>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</si>
  <si>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</si>
  <si>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</si>
  <si>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</si>
  <si>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</si>
  <si>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</si>
  <si>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</si>
  <si>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</si>
  <si>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</si>
  <si>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</si>
  <si>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</si>
  <si>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</si>
  <si>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</si>
  <si>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</si>
  <si>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</si>
  <si>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</si>
  <si>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</si>
  <si>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</si>
  <si>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</si>
  <si>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</si>
  <si>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</si>
  <si>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</si>
  <si>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</si>
  <si>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</si>
  <si>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</si>
  <si>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</si>
  <si>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</si>
  <si>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</si>
  <si>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</si>
  <si>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</si>
  <si>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</si>
  <si>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</si>
  <si>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</si>
  <si>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</si>
  <si>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</si>
  <si>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</si>
  <si>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</si>
  <si>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</si>
  <si>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</si>
  <si>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</si>
  <si>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</si>
  <si>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</si>
  <si>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</si>
  <si>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</si>
  <si>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</si>
  <si>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</si>
  <si>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</si>
  <si>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</si>
  <si>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</si>
  <si>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</si>
  <si>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</si>
  <si>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</si>
  <si>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</si>
  <si>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</si>
  <si>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</si>
  <si>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</si>
  <si>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</si>
  <si>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</si>
  <si>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</si>
  <si>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</si>
  <si>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</si>
  <si>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</si>
  <si>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</si>
  <si>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</si>
  <si>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</si>
  <si>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</si>
  <si>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</si>
  <si>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</si>
  <si>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</si>
  <si>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</si>
  <si>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</si>
  <si>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</si>
  <si>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</si>
  <si>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</si>
  <si>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</si>
  <si>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</si>
  <si>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</si>
  <si>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</si>
  <si>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</si>
  <si>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</si>
  <si>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</si>
  <si>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</si>
  <si>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</si>
  <si>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</si>
  <si>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</si>
  <si>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</si>
  <si>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</si>
  <si>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</si>
  <si>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</si>
  <si>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</si>
  <si>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</si>
  <si>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</si>
  <si>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</si>
  <si>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</si>
  <si>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</si>
  <si>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</si>
  <si>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</si>
  <si>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</si>
  <si>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</si>
  <si>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</si>
  <si>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</si>
  <si>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</si>
  <si>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</si>
  <si>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</si>
  <si>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</si>
  <si>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</si>
  <si>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</si>
  <si>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</si>
  <si>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</si>
  <si>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</si>
  <si>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</si>
  <si>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</si>
  <si>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</si>
  <si>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</si>
  <si>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</si>
  <si>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</si>
  <si>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</si>
  <si>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</si>
  <si>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</si>
  <si>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</si>
  <si>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</si>
  <si>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</si>
  <si>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</si>
  <si>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</si>
  <si>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</si>
  <si>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</si>
  <si>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</si>
  <si>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</si>
  <si>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</si>
  <si>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</si>
  <si>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</si>
  <si>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</si>
  <si>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</si>
  <si>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</si>
  <si>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</si>
  <si>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</si>
  <si>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</si>
  <si>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</si>
  <si>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</si>
  <si>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</si>
  <si>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</si>
  <si>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</si>
  <si>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</si>
  <si>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</si>
  <si>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</si>
  <si>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</si>
  <si>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</si>
  <si>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</si>
  <si>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</si>
  <si>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</si>
  <si>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</si>
  <si>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</si>
  <si>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</si>
  <si>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</si>
  <si>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</si>
  <si>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</si>
  <si>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</si>
  <si>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</si>
  <si>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</si>
  <si>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</si>
  <si>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</si>
  <si>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</si>
  <si>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</si>
  <si>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</si>
  <si>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</si>
  <si>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</si>
  <si>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</si>
  <si>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</si>
  <si>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</si>
  <si>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</si>
  <si>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</si>
  <si>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</si>
  <si>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</si>
  <si>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</si>
  <si>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</si>
  <si>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</si>
  <si>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</si>
  <si>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</si>
  <si>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</si>
  <si>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</si>
  <si>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</si>
  <si>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</si>
  <si>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</si>
  <si>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</si>
  <si>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</si>
  <si>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</si>
  <si>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</si>
  <si>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</si>
  <si>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</si>
  <si>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</si>
  <si>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</si>
  <si>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</si>
  <si>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</si>
  <si>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</si>
  <si>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</si>
  <si>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</si>
  <si>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</si>
  <si>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</si>
  <si>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</si>
  <si>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</si>
  <si>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</si>
  <si>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</si>
  <si>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</si>
  <si>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</si>
  <si>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</si>
  <si>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</si>
  <si>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</si>
  <si>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</si>
  <si>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</si>
  <si>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</si>
  <si>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</si>
  <si>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</si>
  <si>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</si>
  <si>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</si>
  <si>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</si>
  <si>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</si>
  <si>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</si>
  <si>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</si>
  <si>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</si>
  <si>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</si>
  <si>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</si>
  <si>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</si>
  <si>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</si>
  <si>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</si>
  <si>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</si>
  <si>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</si>
  <si>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</si>
  <si>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</si>
  <si>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</si>
  <si>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</si>
  <si>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</si>
  <si>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</si>
  <si>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</si>
  <si>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</si>
  <si>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</si>
  <si>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</si>
  <si>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</si>
  <si>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</si>
  <si>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</si>
  <si>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</si>
  <si>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</si>
  <si>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</si>
  <si>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</si>
  <si>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</si>
  <si>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</si>
  <si>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</si>
  <si>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</si>
  <si>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</si>
  <si>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</si>
  <si>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</si>
  <si>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</si>
  <si>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</si>
  <si>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</si>
  <si>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</si>
  <si>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</si>
  <si>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</si>
  <si>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</si>
  <si>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</si>
  <si>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</si>
  <si>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</si>
  <si>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</si>
  <si>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</si>
  <si>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</si>
  <si>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</si>
  <si>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</si>
  <si>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</si>
  <si>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</si>
  <si>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</si>
  <si>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</si>
  <si>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</si>
  <si>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</si>
  <si>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</si>
  <si>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</si>
  <si>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</si>
  <si>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</si>
  <si>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</si>
  <si>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</si>
  <si>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</si>
  <si>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</si>
  <si>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</si>
  <si>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</si>
  <si>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</si>
  <si>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</si>
  <si>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</si>
  <si>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</si>
  <si>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</si>
  <si>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</si>
  <si>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</si>
  <si>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</si>
  <si>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</si>
  <si>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</si>
  <si>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</si>
  <si>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</si>
  <si>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</si>
  <si>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</si>
  <si>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</si>
  <si>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</si>
  <si>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</si>
  <si>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</si>
  <si>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</si>
  <si>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</si>
  <si>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</si>
  <si>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</si>
  <si>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</si>
  <si>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</si>
  <si>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</si>
  <si>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</si>
  <si>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</si>
  <si>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</si>
  <si>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</si>
  <si>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</si>
  <si>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</si>
  <si>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</si>
  <si>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</si>
  <si>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</si>
  <si>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</si>
  <si>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</si>
  <si>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</si>
  <si>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</si>
  <si>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</si>
  <si>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</si>
  <si>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</si>
  <si>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</si>
  <si>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</si>
  <si>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</si>
  <si>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</si>
  <si>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</si>
  <si>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</si>
  <si>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</si>
  <si>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</si>
  <si>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</si>
  <si>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</si>
  <si>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</si>
  <si>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</si>
  <si>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</si>
  <si>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</si>
  <si>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</si>
  <si>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</si>
  <si>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</si>
  <si>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</si>
  <si>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</si>
  <si>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</si>
  <si>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</si>
  <si>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</si>
  <si>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</si>
  <si>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</si>
  <si>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</si>
  <si>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</si>
  <si>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</si>
  <si>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</si>
  <si>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</si>
  <si>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</si>
  <si>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</si>
  <si>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</si>
  <si>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</si>
  <si>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</si>
  <si>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</si>
  <si>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</si>
  <si>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</si>
  <si>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</si>
  <si>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</si>
  <si>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</si>
  <si>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</si>
  <si>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</si>
  <si>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</si>
  <si>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</si>
  <si>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</si>
  <si>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</si>
  <si>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</si>
  <si>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</si>
  <si>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</si>
  <si>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</si>
  <si>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</si>
  <si>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</si>
  <si>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</si>
  <si>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</si>
  <si>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</si>
  <si>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</si>
  <si>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</si>
  <si>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</si>
  <si>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</si>
  <si>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</si>
  <si>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</si>
  <si>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</si>
  <si>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</si>
  <si>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</si>
  <si>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</si>
  <si>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</si>
  <si>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</si>
  <si>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</si>
  <si>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</si>
  <si>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</si>
  <si>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</si>
  <si>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</si>
  <si>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</si>
  <si>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</si>
  <si>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</si>
  <si>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</si>
  <si>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</si>
  <si>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</si>
  <si>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</si>
  <si>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</si>
  <si>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</si>
  <si>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</si>
  <si>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</si>
  <si>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</si>
  <si>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</si>
  <si>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</si>
  <si>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</si>
  <si>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</si>
  <si>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</si>
  <si>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</si>
  <si>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</si>
  <si>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</si>
  <si>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</si>
  <si>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</si>
  <si>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</si>
  <si>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</si>
  <si>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</si>
  <si>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</si>
  <si>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</si>
  <si>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</si>
  <si>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</si>
  <si>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</si>
  <si>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</si>
  <si>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</si>
  <si>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</si>
  <si>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</si>
  <si>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</si>
  <si>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</si>
  <si>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</si>
  <si>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</si>
  <si>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</si>
  <si>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</si>
  <si>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</si>
  <si>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</si>
  <si>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</si>
  <si>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</si>
  <si>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</si>
  <si>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</si>
  <si>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</si>
  <si>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</si>
  <si>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</si>
  <si>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</si>
  <si>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</si>
  <si>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</si>
  <si>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</si>
  <si>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</si>
  <si>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</si>
  <si>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</si>
  <si>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</si>
  <si>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</si>
  <si>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</si>
  <si>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</si>
  <si>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</si>
  <si>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</si>
  <si>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</si>
  <si>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</si>
  <si>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</si>
  <si>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</si>
  <si>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</si>
  <si>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</si>
  <si>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</si>
  <si>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</si>
  <si>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</si>
  <si>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</si>
  <si>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</si>
  <si>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</si>
  <si>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</si>
  <si>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</si>
  <si>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</si>
  <si>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</si>
  <si>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</si>
  <si>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</si>
  <si>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</si>
  <si>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</si>
  <si>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</si>
  <si>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</si>
  <si>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</si>
  <si>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</si>
  <si>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</si>
  <si>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</si>
  <si>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</si>
  <si>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</si>
  <si>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</si>
  <si>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</si>
  <si>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</si>
  <si>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</si>
  <si>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</si>
  <si>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</si>
  <si>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</si>
  <si>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</si>
  <si>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</si>
  <si>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</si>
  <si>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</si>
  <si>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</si>
  <si>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</si>
  <si>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</si>
  <si>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</si>
  <si>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</si>
  <si>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</si>
  <si>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</si>
  <si>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</si>
  <si>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</si>
  <si>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</si>
  <si>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</si>
  <si>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</si>
  <si>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</si>
  <si>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</si>
  <si>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</si>
  <si>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</si>
  <si>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</si>
  <si>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</si>
  <si>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</si>
  <si>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</si>
  <si>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</si>
  <si>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</si>
  <si>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</si>
  <si>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</si>
  <si>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</si>
  <si>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</si>
  <si>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</si>
  <si>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</si>
  <si>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</si>
  <si>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</si>
  <si>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</si>
  <si>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</si>
  <si>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</si>
  <si>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</si>
  <si>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</si>
  <si>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</si>
  <si>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</si>
  <si>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</si>
  <si>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</si>
  <si>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</si>
  <si>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</si>
  <si>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</si>
  <si>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</si>
  <si>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</si>
  <si>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</si>
  <si>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</si>
  <si>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</si>
  <si>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</si>
  <si>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</si>
  <si>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</si>
  <si>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</si>
  <si>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</si>
  <si>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</si>
  <si>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</si>
  <si>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</si>
  <si>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</si>
  <si>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</si>
  <si>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</si>
  <si>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</si>
  <si>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</si>
  <si>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</si>
  <si>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</si>
  <si>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</si>
  <si>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</si>
  <si>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</si>
  <si>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</si>
  <si>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</si>
  <si>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</si>
  <si>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</si>
  <si>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</si>
  <si>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</si>
  <si>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</si>
  <si>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</si>
  <si>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</si>
  <si>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</si>
  <si>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</si>
  <si>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</si>
  <si>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</si>
  <si>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</si>
  <si>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</si>
  <si>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</si>
  <si>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</si>
  <si>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</si>
  <si>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</si>
  <si>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</si>
  <si>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</si>
  <si>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</si>
  <si>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</si>
  <si>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</si>
  <si>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</si>
  <si>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</si>
  <si>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</si>
  <si>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</si>
  <si>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</si>
  <si>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</si>
  <si>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</si>
  <si>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</si>
  <si>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</si>
  <si>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</si>
  <si>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</si>
  <si>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</si>
  <si>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</si>
  <si>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</si>
  <si>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</si>
  <si>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</si>
  <si>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</si>
  <si>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</si>
  <si>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</si>
  <si>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</si>
  <si>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</si>
  <si>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</si>
  <si>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</si>
  <si>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</si>
  <si>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</si>
  <si>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</si>
  <si>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</si>
  <si>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</si>
  <si>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</si>
  <si>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</si>
  <si>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</si>
  <si>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</si>
  <si>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</si>
  <si>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</si>
  <si>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</si>
  <si>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</si>
  <si>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</si>
  <si>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</si>
  <si>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</si>
  <si>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</si>
  <si>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</si>
  <si>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</si>
  <si>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</si>
  <si>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</si>
  <si>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</si>
  <si>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</si>
  <si>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</si>
  <si>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</si>
  <si>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</si>
  <si>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</si>
  <si>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</si>
  <si>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</si>
  <si>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</si>
  <si>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</si>
  <si>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</si>
  <si>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</si>
  <si>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</si>
  <si>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</si>
  <si>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</si>
  <si>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</si>
  <si>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</si>
  <si>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</si>
  <si>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</si>
  <si>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</si>
  <si>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</si>
  <si>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</si>
  <si>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</si>
  <si>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</si>
  <si>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</si>
  <si>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</si>
  <si>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</si>
  <si>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</si>
  <si>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</si>
  <si>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</si>
  <si>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</si>
  <si>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</si>
  <si>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</si>
  <si>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</si>
  <si>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</si>
  <si>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</si>
  <si>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</si>
  <si>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</si>
  <si>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</si>
  <si>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</si>
  <si>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</si>
  <si>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</si>
  <si>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</si>
  <si>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</si>
  <si>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</si>
  <si>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</si>
  <si>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</si>
  <si>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</si>
  <si>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</si>
  <si>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</si>
  <si>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</si>
  <si>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</si>
  <si>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</si>
  <si>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</si>
  <si>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</si>
  <si>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</si>
  <si>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</si>
  <si>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</si>
  <si>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</si>
  <si>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</si>
  <si>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</si>
  <si>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</si>
  <si>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</si>
  <si>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</si>
  <si>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</si>
  <si>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</si>
  <si>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</si>
  <si>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</si>
  <si>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</si>
  <si>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</si>
  <si>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</si>
  <si>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</si>
  <si>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</si>
  <si>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</si>
  <si>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</si>
  <si>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</si>
  <si>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</si>
  <si>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</si>
  <si>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</si>
  <si>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</si>
  <si>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</si>
  <si>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</si>
  <si>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</si>
  <si>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</si>
  <si>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</si>
  <si>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</si>
  <si>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</si>
  <si>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</si>
  <si>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</si>
  <si>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</si>
  <si>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</si>
  <si>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</si>
  <si>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</si>
  <si>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</si>
  <si>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</si>
  <si>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</si>
  <si>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</si>
  <si>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</si>
  <si>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</si>
  <si>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</si>
  <si>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</si>
  <si>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</si>
  <si>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</si>
  <si>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</si>
  <si>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</si>
  <si>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</si>
  <si>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</si>
  <si>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</si>
  <si>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</si>
  <si>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</si>
  <si>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</si>
  <si>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</si>
  <si>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</si>
  <si>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</si>
  <si>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</si>
  <si>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</si>
  <si>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</si>
  <si>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</si>
  <si>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</si>
  <si>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</si>
  <si>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</si>
  <si>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</si>
  <si>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</si>
  <si>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</si>
  <si>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</si>
  <si>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</si>
  <si>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</si>
  <si>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</si>
  <si>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</si>
  <si>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</si>
  <si>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</si>
  <si>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</si>
  <si>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</si>
  <si>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</si>
  <si>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</si>
  <si>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</si>
  <si>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</si>
  <si>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</si>
  <si>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</si>
  <si>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</si>
  <si>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</si>
  <si>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</si>
  <si>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</si>
  <si>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</si>
  <si>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</si>
  <si>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</si>
  <si>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</si>
  <si>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</si>
  <si>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</si>
  <si>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</si>
  <si>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</si>
  <si>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</si>
  <si>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</si>
  <si>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</si>
  <si>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</si>
  <si>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</si>
  <si>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</si>
  <si>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</si>
  <si>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</si>
  <si>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</si>
  <si>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</si>
  <si>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</si>
  <si>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</si>
  <si>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</si>
  <si>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</si>
  <si>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</si>
  <si>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</si>
  <si>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</si>
  <si>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</si>
  <si>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</si>
  <si>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</si>
  <si>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</si>
  <si>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</si>
  <si>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</si>
  <si>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</si>
  <si>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</si>
  <si>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</si>
  <si>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</si>
  <si>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</si>
  <si>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</si>
  <si>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</si>
  <si>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</si>
  <si>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</si>
  <si>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</si>
  <si>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</si>
  <si>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</si>
  <si>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</si>
  <si>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</si>
  <si>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</si>
  <si>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</si>
  <si>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</si>
  <si>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</si>
  <si>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</si>
  <si>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</si>
  <si>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</si>
  <si>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</si>
  <si>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</si>
  <si>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</si>
  <si>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</si>
  <si>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</si>
  <si>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</si>
  <si>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</si>
  <si>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</si>
  <si>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</si>
  <si>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</si>
  <si>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</si>
  <si>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</si>
  <si>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</si>
  <si>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</si>
  <si>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</si>
  <si>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</si>
  <si>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</si>
  <si>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</si>
  <si>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</si>
  <si>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</si>
  <si>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</si>
  <si>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</si>
  <si>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</si>
  <si>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</si>
  <si>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</si>
  <si>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</si>
  <si>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</si>
  <si>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</si>
  <si>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</si>
  <si>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</si>
  <si>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</si>
  <si>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</si>
  <si>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</si>
  <si>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</si>
  <si>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</si>
  <si>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</si>
  <si>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</si>
  <si>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</si>
  <si>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</si>
  <si>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</si>
  <si>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</si>
  <si>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</si>
  <si>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</si>
  <si>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</si>
  <si>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</si>
  <si>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</si>
  <si>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</si>
  <si>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</si>
  <si>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</si>
  <si>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</si>
  <si>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</si>
  <si>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</si>
  <si>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</si>
  <si>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</si>
  <si>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</si>
  <si>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</si>
  <si>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</si>
  <si>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</si>
  <si>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</si>
  <si>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</si>
  <si>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</si>
  <si>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</si>
  <si>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</si>
  <si>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</si>
  <si>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</si>
  <si>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</si>
  <si>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</si>
  <si>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</si>
  <si>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</si>
  <si>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</si>
  <si>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</si>
  <si>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</si>
  <si>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</si>
  <si>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</si>
  <si>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</si>
  <si>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</si>
  <si>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</si>
  <si>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</si>
  <si>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</si>
  <si>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</si>
  <si>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</si>
  <si>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</si>
  <si>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</si>
  <si>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</si>
  <si>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</si>
  <si>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</si>
  <si>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</si>
  <si>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</si>
  <si>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</si>
  <si>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</si>
  <si>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</si>
  <si>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</si>
  <si>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</si>
  <si>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</si>
  <si>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</si>
  <si>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</si>
  <si>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</si>
  <si>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</si>
  <si>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</si>
  <si>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</si>
  <si>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</si>
  <si>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</si>
  <si>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</si>
  <si>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</si>
  <si>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</si>
  <si>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</si>
  <si>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</si>
  <si>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</si>
  <si>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</si>
  <si>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</si>
  <si>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</si>
  <si>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</si>
  <si>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</si>
  <si>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</si>
  <si>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</si>
  <si>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</si>
  <si>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</si>
  <si>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</si>
  <si>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</si>
  <si>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</si>
  <si>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</si>
  <si>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</si>
  <si>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</si>
  <si>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</si>
  <si>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</si>
  <si>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</si>
  <si>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</si>
  <si>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</si>
  <si>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</si>
  <si>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</si>
  <si>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</si>
  <si>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</si>
  <si>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</si>
  <si>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</si>
  <si>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</si>
  <si>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</si>
  <si>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</si>
  <si>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</si>
  <si>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</si>
  <si>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</si>
  <si>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</si>
  <si>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</si>
  <si>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</si>
  <si>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</si>
  <si>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</si>
  <si>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</si>
  <si>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</si>
  <si>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</si>
  <si>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</si>
  <si>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</si>
  <si>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</si>
  <si>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</si>
  <si>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</si>
  <si>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</si>
  <si>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</si>
  <si>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</si>
  <si>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</si>
  <si>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</si>
  <si>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</si>
  <si>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</si>
  <si>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</si>
  <si>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</si>
  <si>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</si>
  <si>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</si>
  <si>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</si>
  <si>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</si>
  <si>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</si>
  <si>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</si>
  <si>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</si>
  <si>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</si>
  <si>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</si>
  <si>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</si>
  <si>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</si>
  <si>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</si>
  <si>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</si>
  <si>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</si>
  <si>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</si>
  <si>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</si>
  <si>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</si>
  <si>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</si>
  <si>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</si>
  <si>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</si>
  <si>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</si>
  <si>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</si>
  <si>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</si>
  <si>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</si>
  <si>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</si>
  <si>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</si>
  <si>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</si>
  <si>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</si>
  <si>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</si>
  <si>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</si>
  <si>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</si>
  <si>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</si>
  <si>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</si>
  <si>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</si>
  <si>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</si>
  <si>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</si>
  <si>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</si>
  <si>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</si>
  <si>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</si>
  <si>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</si>
  <si>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</si>
  <si>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</si>
  <si>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</si>
  <si>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</si>
  <si>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</si>
  <si>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</si>
  <si>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</si>
  <si>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</si>
  <si>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</si>
  <si>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</si>
  <si>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</si>
  <si>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</si>
  <si>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</si>
  <si>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</si>
  <si>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</si>
  <si>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</si>
  <si>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</si>
  <si>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</si>
  <si>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</si>
  <si>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</si>
  <si>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</si>
  <si>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</si>
  <si>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</si>
  <si>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</si>
  <si>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</si>
  <si>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</si>
  <si>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</si>
  <si>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</si>
  <si>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</si>
  <si>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</si>
  <si>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</si>
  <si>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</si>
  <si>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</si>
  <si>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</si>
  <si>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</si>
  <si>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</si>
  <si>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</si>
  <si>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</si>
  <si>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</si>
  <si>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</si>
  <si>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</si>
  <si>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</si>
  <si>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</si>
  <si>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</si>
  <si>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</si>
  <si>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</si>
  <si>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</si>
  <si>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</si>
  <si>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</si>
  <si>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</si>
  <si>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</si>
  <si>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</si>
  <si>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</si>
  <si>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</si>
  <si>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</si>
  <si>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</si>
  <si>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</si>
  <si>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</si>
  <si>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</si>
  <si>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</si>
  <si>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</si>
  <si>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</si>
  <si>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</si>
  <si>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</si>
  <si>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</si>
  <si>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</si>
  <si>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</si>
  <si>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</si>
  <si>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</si>
  <si>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</si>
  <si>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</si>
  <si>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</si>
  <si>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</si>
  <si>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</si>
  <si>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</si>
  <si>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</si>
  <si>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</si>
  <si>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</si>
  <si>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</si>
  <si>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</si>
  <si>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</si>
  <si>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</si>
  <si>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</si>
  <si>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</si>
  <si>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</si>
  <si>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</si>
  <si>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</si>
  <si>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</si>
  <si>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</si>
  <si>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</si>
  <si>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</si>
  <si>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</si>
  <si>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</si>
  <si>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</si>
  <si>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</si>
  <si>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</si>
  <si>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</si>
  <si>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</si>
  <si>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</si>
  <si>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</si>
  <si>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</si>
  <si>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</si>
  <si>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</si>
  <si>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</si>
  <si>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</si>
  <si>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</si>
  <si>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</si>
  <si>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</si>
  <si>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</si>
  <si>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</si>
  <si>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</si>
  <si>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</si>
  <si>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</si>
  <si>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</si>
  <si>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</si>
  <si>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</si>
  <si>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</si>
  <si>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</si>
  <si>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</si>
  <si>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</si>
  <si>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</si>
  <si>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</si>
  <si>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</si>
  <si>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</si>
  <si>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</si>
  <si>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</si>
  <si>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</si>
  <si>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</si>
  <si>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</si>
  <si>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</si>
  <si>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</si>
  <si>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</si>
  <si>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</si>
  <si>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</si>
  <si>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</si>
  <si>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</si>
  <si>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</si>
  <si>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</si>
  <si>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</si>
  <si>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</si>
  <si>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</si>
  <si>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</si>
  <si>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</si>
  <si>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</si>
  <si>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</si>
  <si>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</si>
  <si>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</si>
  <si>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</si>
  <si>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</si>
  <si>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</si>
  <si>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</si>
  <si>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</si>
  <si>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</si>
  <si>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</si>
  <si>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</si>
  <si>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</si>
  <si>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</si>
  <si>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</si>
  <si>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</si>
  <si>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</si>
  <si>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</si>
  <si>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</si>
  <si>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</si>
  <si>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</si>
  <si>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</si>
  <si>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</si>
  <si>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</si>
  <si>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</si>
  <si>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</si>
  <si>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</si>
  <si>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</si>
  <si>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</si>
  <si>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</si>
  <si>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</si>
  <si>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</si>
  <si>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</si>
  <si>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</si>
  <si>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</si>
  <si>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</si>
  <si>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</si>
  <si>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</si>
  <si>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</si>
  <si>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</si>
  <si>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</si>
  <si>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</si>
  <si>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</si>
  <si>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</si>
  <si>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</si>
  <si>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</si>
  <si>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</si>
  <si>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</si>
  <si>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</si>
  <si>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</si>
  <si>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</si>
  <si>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</si>
  <si>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</si>
  <si>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</si>
  <si>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</si>
  <si>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</si>
  <si>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</si>
  <si>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</si>
  <si>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</si>
  <si>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</si>
  <si>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</si>
  <si>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</si>
  <si>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</si>
  <si>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</si>
  <si>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</si>
  <si>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</si>
  <si>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</si>
  <si>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</si>
  <si>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</si>
  <si>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</si>
  <si>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</si>
  <si>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</si>
  <si>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</si>
  <si>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</si>
  <si>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</si>
  <si>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</si>
  <si>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</si>
  <si>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</si>
  <si>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</si>
  <si>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</si>
  <si>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</si>
  <si>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</si>
  <si>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</si>
  <si>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</si>
  <si>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</si>
  <si>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</si>
  <si>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</si>
  <si>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</si>
  <si>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</si>
  <si>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</si>
  <si>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</si>
  <si>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</si>
  <si>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</si>
  <si>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</si>
  <si>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</si>
  <si>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</si>
  <si>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</si>
  <si>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</si>
  <si>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</si>
  <si>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</si>
  <si>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</si>
  <si>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</si>
  <si>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</si>
  <si>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</si>
  <si>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</si>
  <si>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</si>
  <si>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</si>
  <si>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</si>
  <si>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</si>
  <si>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</si>
  <si>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</si>
  <si>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</si>
  <si>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</si>
  <si>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</si>
  <si>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</si>
  <si>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</si>
  <si>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</si>
  <si>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</si>
  <si>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</si>
  <si>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</si>
  <si>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</si>
  <si>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</si>
  <si>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</si>
  <si>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</si>
  <si>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</si>
  <si>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</si>
  <si>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</si>
  <si>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</si>
  <si>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</si>
  <si>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</si>
  <si>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</si>
  <si>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</si>
  <si>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</si>
  <si>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</si>
  <si>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</si>
  <si>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</si>
  <si>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</si>
  <si>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</si>
  <si>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</si>
  <si>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</si>
  <si>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</si>
  <si>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</si>
  <si>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</si>
  <si>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</si>
  <si>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</si>
  <si>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</si>
  <si>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</si>
  <si>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</si>
  <si>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</si>
  <si>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</si>
  <si>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</si>
  <si>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</si>
  <si>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</si>
  <si>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</si>
  <si>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</si>
  <si>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</si>
  <si>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</si>
  <si>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</si>
  <si>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</si>
  <si>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</si>
  <si>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</si>
  <si>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</si>
  <si>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</si>
  <si>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</si>
  <si>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</si>
  <si>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</si>
  <si>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</si>
  <si>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</si>
  <si>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</si>
  <si>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</si>
  <si>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</si>
  <si>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</si>
  <si>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</si>
  <si>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</si>
  <si>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</si>
  <si>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</si>
  <si>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</si>
  <si>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</si>
  <si>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</si>
  <si>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</si>
  <si>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</si>
  <si>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</si>
  <si>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</si>
  <si>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</si>
  <si>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</si>
  <si>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</si>
  <si>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</si>
  <si>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</si>
  <si>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</si>
  <si>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</si>
  <si>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</si>
  <si>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</si>
  <si>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</si>
  <si>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</si>
  <si>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</si>
  <si>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</si>
  <si>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</si>
  <si>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</si>
  <si>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</si>
  <si>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</si>
  <si>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</si>
  <si>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</si>
  <si>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</si>
  <si>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</si>
  <si>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</si>
  <si>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</si>
  <si>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</si>
  <si>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</si>
  <si>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</si>
  <si>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</si>
  <si>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</si>
  <si>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</si>
  <si>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</si>
  <si>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</si>
  <si>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</si>
  <si>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</si>
  <si>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</si>
  <si>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</si>
  <si>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</si>
  <si>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</si>
  <si>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</si>
  <si>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</si>
  <si>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</si>
  <si>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</si>
  <si>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</si>
  <si>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</si>
  <si>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</si>
  <si>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</si>
  <si>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</si>
  <si>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</si>
  <si>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</si>
  <si>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</si>
  <si>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</si>
  <si>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</si>
  <si>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</si>
  <si>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</si>
  <si>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</si>
  <si>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</si>
  <si>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</si>
  <si>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</si>
  <si>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</si>
  <si>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</si>
  <si>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</si>
  <si>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</si>
  <si>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</si>
  <si>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</si>
  <si>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</si>
  <si>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</si>
  <si>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</si>
  <si>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</si>
  <si>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</si>
  <si>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</si>
  <si>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</si>
  <si>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</si>
  <si>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</si>
  <si>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</si>
  <si>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</si>
  <si>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</si>
  <si>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</si>
  <si>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</si>
  <si>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</si>
  <si>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</si>
  <si>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</si>
  <si>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</si>
  <si>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</si>
  <si>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</si>
  <si>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</si>
  <si>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</si>
  <si>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</si>
  <si>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</si>
  <si>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</si>
  <si>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</si>
  <si>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</si>
  <si>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</si>
  <si>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</si>
  <si>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</si>
  <si>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</si>
  <si>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</si>
  <si>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</si>
  <si>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</si>
  <si>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</si>
  <si>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</si>
  <si>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</si>
  <si>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</si>
  <si>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</si>
  <si>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</si>
  <si>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</si>
  <si>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</si>
  <si>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</si>
  <si>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</si>
  <si>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</si>
  <si>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</si>
  <si>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</si>
  <si>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</si>
  <si>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</si>
  <si>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</si>
  <si>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</si>
  <si>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</si>
  <si>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</si>
  <si>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</si>
  <si>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</si>
  <si>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</si>
  <si>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</si>
  <si>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</si>
  <si>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</si>
  <si>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</si>
  <si>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</si>
  <si>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</si>
  <si>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</si>
  <si>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</si>
  <si>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</si>
  <si>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</si>
  <si>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</si>
  <si>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</si>
  <si>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</si>
  <si>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</si>
  <si>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</si>
  <si>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</si>
  <si>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</si>
  <si>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</si>
  <si>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</si>
  <si>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</si>
  <si>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</si>
  <si>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</si>
  <si>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</si>
  <si>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</si>
  <si>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</si>
  <si>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</si>
  <si>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</si>
  <si>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</si>
  <si>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</si>
  <si>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</si>
  <si>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</si>
  <si>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</si>
  <si>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</si>
  <si>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</si>
  <si>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</si>
  <si>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</si>
  <si>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</si>
  <si>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</si>
  <si>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</si>
  <si>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</si>
  <si>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</si>
  <si>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</si>
  <si>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</si>
  <si>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</si>
  <si>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</si>
  <si>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</si>
  <si>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</si>
  <si>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</si>
  <si>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</si>
  <si>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</si>
  <si>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</si>
  <si>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</si>
  <si>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</si>
  <si>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</si>
  <si>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</si>
  <si>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</si>
  <si>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</si>
  <si>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</si>
  <si>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</si>
  <si>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</si>
  <si>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</si>
  <si>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</si>
  <si>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</si>
  <si>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</si>
  <si>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</si>
  <si>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</si>
  <si>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</si>
  <si>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</si>
  <si>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</si>
  <si>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</si>
  <si>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</si>
  <si>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</si>
  <si>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</si>
  <si>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</si>
  <si>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</si>
  <si>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</si>
  <si>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</si>
  <si>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</si>
  <si>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</si>
  <si>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</si>
  <si>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</si>
  <si>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</si>
  <si>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</si>
  <si>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</si>
  <si>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</si>
  <si>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</si>
  <si>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</si>
  <si>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</si>
  <si>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</si>
  <si>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</si>
  <si>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</si>
  <si>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</si>
  <si>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</si>
  <si>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</si>
  <si>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</si>
  <si>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</si>
  <si>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</si>
  <si>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</si>
  <si>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</si>
  <si>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</si>
  <si>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</si>
  <si>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</si>
  <si>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</si>
  <si>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</si>
  <si>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</si>
  <si>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</si>
  <si>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</si>
  <si>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</si>
  <si>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</si>
  <si>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</si>
  <si>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</si>
  <si>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</si>
  <si>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</si>
  <si>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</si>
  <si>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</si>
  <si>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</si>
  <si>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</si>
  <si>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</si>
  <si>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</si>
  <si>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</si>
  <si>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</si>
  <si>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</si>
  <si>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</si>
  <si>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</si>
  <si>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</si>
  <si>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</si>
  <si>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</si>
  <si>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</si>
  <si>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</si>
  <si>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</si>
  <si>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</si>
  <si>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</si>
  <si>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</si>
  <si>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</si>
  <si>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</si>
  <si>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</si>
  <si>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</si>
  <si>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</si>
  <si>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</si>
  <si>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</si>
  <si>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</si>
  <si>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</si>
  <si>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</si>
  <si>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</si>
  <si>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</si>
  <si>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</si>
  <si>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</si>
  <si>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</si>
  <si>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</si>
  <si>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</si>
  <si>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</si>
  <si>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</si>
  <si>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</si>
  <si>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</si>
  <si>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</si>
  <si>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</si>
  <si>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</si>
  <si>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</si>
  <si>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</si>
  <si>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</si>
  <si>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</si>
  <si>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</si>
  <si>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</si>
  <si>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</si>
  <si>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</si>
  <si>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</si>
  <si>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</si>
  <si>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</si>
  <si>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</si>
  <si>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</si>
  <si>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</si>
  <si>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</si>
  <si>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</si>
  <si>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</si>
  <si>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</si>
  <si>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</si>
  <si>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</si>
  <si>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</si>
  <si>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</si>
  <si>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</si>
  <si>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</si>
  <si>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</si>
  <si>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</si>
  <si>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</si>
  <si>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</si>
  <si>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</si>
  <si>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</si>
  <si>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</si>
  <si>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</si>
  <si>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</si>
  <si>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</si>
  <si>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</si>
  <si>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</si>
  <si>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</si>
  <si>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</si>
  <si>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</si>
  <si>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</si>
  <si>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</si>
  <si>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</si>
  <si>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</si>
  <si>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</si>
  <si>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</si>
  <si>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</si>
  <si>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</si>
  <si>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</si>
  <si>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</si>
  <si>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</si>
  <si>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</si>
  <si>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</si>
  <si>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</si>
  <si>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</si>
  <si>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</si>
  <si>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</si>
  <si>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</si>
  <si>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</si>
  <si>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</si>
  <si>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</si>
  <si>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</si>
  <si>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</si>
  <si>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</si>
  <si>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</si>
  <si>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</si>
  <si>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</si>
  <si>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</si>
  <si>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</si>
  <si>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</si>
  <si>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</si>
  <si>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</si>
  <si>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</si>
  <si>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</si>
  <si>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</si>
  <si>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</si>
  <si>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</si>
  <si>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</si>
  <si>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</si>
  <si>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</si>
  <si>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</si>
  <si>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</si>
  <si>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</si>
  <si>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</si>
  <si>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</si>
  <si>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</si>
  <si>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</si>
  <si>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</si>
  <si>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</si>
  <si>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</si>
  <si>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</si>
  <si>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</si>
  <si>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</si>
  <si>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</si>
  <si>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</si>
  <si>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</si>
  <si>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</si>
  <si>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</si>
  <si>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</si>
  <si>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</si>
  <si>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</si>
  <si>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</si>
  <si>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</si>
  <si>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</si>
  <si>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</si>
  <si>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</si>
  <si>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</si>
  <si>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</si>
  <si>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</si>
  <si>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</si>
  <si>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</si>
  <si>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</si>
  <si>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</si>
  <si>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</si>
  <si>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</si>
  <si>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</si>
  <si>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</si>
  <si>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</si>
  <si>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</si>
  <si>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</si>
  <si>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</si>
  <si>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</si>
  <si>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</si>
  <si>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</si>
  <si>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</si>
  <si>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</si>
  <si>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</si>
  <si>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</si>
  <si>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</si>
  <si>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</si>
  <si>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</si>
  <si>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</si>
  <si>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</si>
  <si>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</si>
  <si>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</si>
  <si>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</si>
  <si>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</si>
  <si>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</si>
  <si>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</si>
  <si>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</si>
  <si>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</si>
  <si>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</si>
  <si>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</si>
  <si>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</si>
  <si>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</si>
  <si>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</si>
  <si>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</si>
  <si>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</si>
  <si>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</si>
  <si>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</si>
  <si>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</si>
  <si>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</si>
  <si>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</si>
  <si>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</si>
  <si>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</si>
  <si>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</si>
  <si>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</si>
  <si>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</si>
  <si>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</si>
  <si>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</si>
  <si>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</si>
  <si>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</si>
  <si>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</si>
  <si>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</si>
  <si>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</si>
  <si>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</si>
  <si>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</si>
  <si>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</si>
  <si>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</si>
  <si>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</si>
  <si>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</si>
  <si>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</si>
  <si>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</si>
  <si>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</si>
  <si>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</si>
  <si>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</si>
  <si>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</si>
  <si>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</si>
  <si>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</si>
  <si>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</si>
  <si>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</si>
  <si>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</si>
  <si>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</si>
  <si>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</si>
  <si>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</si>
  <si>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</si>
  <si>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</si>
  <si>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</si>
  <si>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</si>
  <si>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</si>
  <si>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</si>
  <si>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</si>
  <si>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</si>
  <si>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</si>
  <si>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</si>
  <si>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</si>
  <si>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</si>
  <si>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</si>
  <si>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</si>
  <si>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</si>
  <si>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</si>
  <si>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</si>
  <si>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</si>
  <si>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</si>
  <si>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</si>
  <si>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</si>
  <si>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</si>
  <si>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</si>
  <si>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</si>
  <si>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</si>
  <si>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</si>
  <si>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</si>
  <si>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</si>
  <si>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</si>
  <si>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</si>
  <si>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</si>
  <si>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</si>
  <si>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</si>
  <si>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</si>
  <si>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</si>
  <si>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</si>
  <si>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</si>
  <si>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</si>
  <si>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</si>
  <si>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</si>
  <si>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</si>
  <si>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</si>
  <si>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</si>
  <si>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</si>
  <si>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</si>
  <si>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</si>
  <si>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</si>
  <si>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</si>
  <si>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</si>
  <si>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</si>
  <si>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</si>
  <si>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</si>
  <si>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</si>
  <si>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</si>
  <si>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</si>
  <si>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</si>
  <si>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</si>
  <si>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</si>
  <si>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</si>
  <si>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</si>
  <si>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</si>
  <si>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</si>
  <si>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</si>
  <si>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</si>
  <si>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</si>
  <si>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</si>
  <si>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</si>
  <si>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</si>
  <si>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</si>
  <si>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</si>
  <si>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</si>
  <si>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</si>
  <si>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</si>
  <si>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</si>
  <si>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</si>
  <si>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</si>
  <si>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</si>
  <si>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</si>
  <si>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</si>
  <si>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</si>
  <si>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</si>
  <si>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</si>
  <si>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</si>
  <si>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</si>
  <si>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</si>
  <si>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</si>
  <si>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</si>
  <si>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</si>
  <si>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</si>
  <si>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</si>
  <si>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</si>
  <si>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</si>
  <si>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</si>
  <si>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</si>
  <si>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</si>
  <si>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</si>
  <si>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</si>
  <si>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</si>
  <si>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</si>
  <si>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</si>
  <si>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</si>
  <si>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</si>
  <si>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</si>
  <si>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</si>
  <si>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</si>
  <si>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</si>
  <si>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</si>
  <si>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</si>
  <si>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</si>
  <si>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</si>
  <si>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</si>
  <si>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</si>
  <si>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</si>
  <si>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</si>
  <si>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</si>
  <si>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</si>
  <si>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</si>
  <si>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</si>
  <si>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</si>
  <si>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</si>
  <si>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</si>
  <si>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</si>
  <si>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</si>
  <si>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</si>
  <si>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</si>
  <si>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</si>
  <si>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</si>
  <si>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</si>
  <si>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</si>
  <si>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</si>
  <si>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</si>
  <si>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</si>
  <si>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</si>
  <si>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</si>
  <si>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</si>
  <si>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</si>
  <si>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</si>
  <si>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</si>
  <si>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</si>
  <si>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</si>
  <si>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</si>
  <si>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</si>
  <si>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</si>
  <si>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</si>
  <si>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</si>
  <si>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</si>
  <si>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</si>
  <si>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</si>
  <si>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</si>
  <si>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</si>
  <si>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</si>
  <si>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</si>
  <si>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</si>
  <si>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</si>
  <si>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</si>
  <si>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</si>
  <si>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</si>
  <si>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</si>
  <si>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</si>
  <si>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</si>
  <si>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</si>
  <si>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</si>
  <si>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</si>
  <si>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</si>
  <si>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</si>
  <si>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</si>
  <si>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</si>
  <si>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</si>
  <si>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</si>
  <si>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</si>
  <si>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</si>
  <si>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</si>
  <si>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</si>
  <si>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</si>
  <si>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</si>
  <si>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</si>
  <si>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</si>
  <si>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</si>
  <si>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</si>
  <si>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</si>
  <si>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</si>
  <si>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</si>
  <si>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</si>
  <si>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</si>
  <si>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</si>
  <si>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</si>
  <si>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</si>
  <si>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</si>
  <si>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</si>
  <si>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</si>
  <si>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</si>
  <si>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</si>
  <si>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</si>
  <si>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</si>
  <si>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</si>
  <si>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</si>
  <si>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</si>
  <si>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</si>
  <si>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</si>
  <si>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</si>
  <si>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</si>
  <si>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</si>
  <si>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</si>
  <si>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</si>
  <si>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</si>
  <si>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</si>
  <si>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</si>
  <si>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</si>
  <si>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</si>
  <si>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</si>
  <si>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</si>
  <si>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</si>
  <si>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</si>
  <si>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</si>
  <si>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</si>
  <si>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</si>
  <si>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</si>
  <si>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</si>
  <si>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</si>
  <si>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</si>
  <si>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</si>
  <si>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</si>
  <si>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</si>
  <si>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</si>
  <si>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</si>
  <si>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</si>
  <si>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</si>
  <si>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</si>
  <si>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</si>
  <si>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</si>
  <si>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</si>
  <si>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</si>
  <si>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</si>
  <si>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</si>
  <si>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</si>
  <si>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</si>
  <si>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</si>
  <si>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</si>
  <si>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</si>
  <si>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</si>
  <si>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</si>
  <si>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</si>
  <si>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</si>
  <si>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</si>
  <si>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</si>
  <si>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</si>
  <si>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</si>
  <si>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</si>
  <si>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</si>
  <si>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</si>
  <si>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</si>
  <si>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</si>
  <si>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</si>
  <si>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</si>
  <si>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</si>
  <si>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</si>
  <si>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</si>
  <si>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</si>
  <si>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</si>
  <si>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</si>
  <si>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</si>
  <si>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</si>
  <si>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</si>
  <si>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</si>
  <si>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</si>
  <si>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</si>
  <si>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</si>
  <si>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</si>
  <si>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</si>
  <si>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</si>
  <si>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</si>
  <si>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</si>
  <si>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</si>
  <si>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</si>
  <si>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</si>
  <si>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</si>
  <si>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</si>
  <si>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</si>
  <si>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</si>
  <si>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</si>
  <si>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</si>
  <si>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</si>
  <si>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</si>
  <si>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</si>
  <si>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</si>
  <si>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</si>
  <si>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</si>
  <si>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</si>
  <si>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</si>
  <si>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</si>
  <si>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</si>
  <si>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</si>
  <si>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</si>
  <si>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</si>
  <si>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</si>
  <si>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</si>
  <si>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</si>
  <si>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</si>
  <si>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</si>
  <si>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</si>
  <si>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</si>
  <si>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</si>
  <si>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</si>
  <si>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</si>
  <si>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</si>
  <si>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</si>
  <si>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</si>
  <si>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</si>
  <si>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</si>
  <si>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</si>
  <si>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</si>
  <si>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</si>
  <si>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</si>
  <si>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</si>
  <si>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</si>
  <si>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</si>
  <si>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</si>
  <si>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</si>
  <si>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</si>
  <si>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</si>
  <si>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</si>
  <si>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</si>
  <si>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</si>
  <si>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</si>
  <si>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</si>
  <si>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</si>
  <si>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</si>
  <si>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</si>
  <si>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</si>
  <si>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</si>
  <si>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</si>
  <si>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</si>
  <si>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</si>
  <si>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</si>
  <si>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</si>
  <si>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</si>
  <si>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</si>
  <si>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</si>
  <si>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</si>
  <si>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</si>
  <si>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</si>
  <si>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</si>
  <si>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</si>
  <si>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</si>
  <si>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</si>
  <si>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</si>
  <si>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</si>
  <si>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</si>
  <si>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</si>
  <si>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</si>
  <si>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</si>
  <si>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</si>
  <si>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</si>
  <si>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</si>
  <si>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</si>
  <si>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</si>
  <si>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</si>
  <si>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</si>
  <si>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</si>
  <si>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</si>
  <si>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</si>
  <si>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</si>
  <si>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</si>
  <si>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</si>
  <si>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</si>
  <si>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</si>
  <si>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</si>
  <si>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</si>
  <si>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</si>
  <si>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</si>
  <si>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</si>
  <si>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</si>
  <si>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</si>
  <si>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</si>
  <si>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</si>
  <si>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</si>
  <si>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</si>
  <si>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</si>
  <si>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</si>
  <si>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</si>
  <si>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</si>
  <si>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</si>
  <si>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</si>
  <si>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</si>
  <si>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</si>
  <si>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</si>
  <si>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</si>
  <si>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</si>
  <si>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</si>
  <si>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</si>
  <si>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</si>
  <si>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</si>
  <si>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</si>
  <si>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</si>
  <si>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</si>
  <si>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</si>
  <si>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</si>
  <si>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</si>
  <si>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</si>
  <si>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</si>
  <si>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</si>
  <si>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</si>
  <si>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</si>
  <si>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</si>
  <si>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</si>
  <si>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</si>
  <si>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</si>
  <si>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</si>
  <si>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</si>
  <si>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</si>
  <si>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</si>
  <si>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</si>
  <si>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</si>
  <si>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</si>
  <si>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</si>
  <si>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</si>
  <si>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</si>
  <si>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</si>
  <si>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</si>
  <si>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</si>
  <si>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</si>
  <si>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</si>
  <si>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</si>
  <si>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</si>
  <si>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</si>
  <si>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</si>
  <si>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</si>
  <si>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</si>
  <si>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</si>
  <si>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</si>
  <si>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</si>
  <si>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</si>
  <si>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</si>
  <si>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</si>
  <si>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</si>
  <si>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</si>
  <si>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</si>
  <si>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</si>
  <si>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</si>
  <si>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</si>
  <si>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</si>
  <si>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</si>
  <si>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</si>
  <si>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</si>
  <si>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</si>
  <si>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</si>
  <si>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</si>
  <si>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</si>
  <si>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</si>
  <si>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</si>
  <si>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</si>
  <si>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</si>
  <si>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</si>
  <si>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</si>
  <si>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</si>
  <si>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</si>
  <si>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</si>
  <si>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</si>
  <si>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</si>
  <si>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</si>
  <si>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</si>
  <si>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</si>
  <si>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</si>
  <si>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</si>
  <si>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</si>
  <si>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</si>
  <si>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</si>
  <si>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</si>
  <si>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</si>
  <si>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</si>
  <si>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</si>
  <si>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</si>
  <si>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</si>
  <si>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</si>
  <si>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</si>
  <si>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</si>
  <si>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</si>
  <si>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</si>
  <si>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</si>
  <si>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</si>
  <si>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</si>
  <si>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</si>
  <si>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</si>
  <si>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</si>
  <si>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</si>
  <si>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</si>
  <si>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</si>
  <si>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</si>
  <si>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</si>
  <si>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</si>
  <si>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</si>
  <si>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</si>
  <si>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</si>
  <si>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</si>
  <si>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</si>
  <si>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</si>
  <si>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</si>
  <si>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</si>
  <si>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</si>
  <si>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</si>
  <si>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</si>
  <si>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</si>
  <si>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</si>
  <si>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</si>
  <si>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</si>
  <si>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</si>
  <si>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</si>
  <si>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</si>
  <si>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</si>
  <si>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</si>
  <si>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</si>
  <si>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</si>
  <si>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</si>
  <si>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</si>
  <si>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</si>
  <si>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</si>
  <si>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</si>
  <si>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</si>
  <si>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</si>
  <si>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</si>
  <si>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</si>
  <si>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</si>
  <si>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</si>
  <si>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</si>
  <si>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</si>
  <si>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</si>
  <si>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</si>
  <si>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</si>
  <si>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</si>
  <si>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</si>
  <si>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</si>
  <si>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</si>
  <si>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</si>
  <si>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</si>
  <si>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</si>
  <si>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</si>
  <si>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</si>
  <si>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</si>
  <si>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</si>
  <si>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</si>
  <si>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</si>
  <si>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</si>
  <si>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</si>
  <si>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</si>
  <si>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</si>
  <si>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</si>
  <si>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</si>
  <si>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</si>
  <si>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</si>
  <si>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</si>
  <si>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</si>
  <si>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</si>
  <si>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</si>
  <si>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</si>
  <si>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</si>
  <si>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</si>
  <si>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</si>
  <si>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</si>
  <si>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</si>
  <si>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</si>
  <si>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</si>
  <si>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</si>
  <si>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</si>
  <si>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</si>
  <si>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</si>
  <si>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</si>
  <si>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</si>
  <si>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</si>
  <si>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</si>
  <si>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</si>
  <si>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</si>
  <si>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</si>
  <si>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</si>
  <si>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</si>
  <si>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</si>
  <si>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</si>
  <si>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</si>
  <si>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</si>
  <si>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</si>
  <si>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</si>
  <si>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</si>
  <si>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</si>
  <si>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</si>
  <si>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</si>
  <si>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</si>
  <si>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</si>
  <si>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</si>
  <si>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</si>
  <si>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</si>
  <si>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</si>
  <si>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</si>
  <si>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</si>
  <si>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</si>
  <si>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</si>
  <si>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</si>
  <si>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</si>
  <si>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</si>
  <si>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</si>
  <si>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</si>
  <si>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</si>
  <si>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</si>
  <si>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</si>
  <si>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</si>
  <si>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</si>
  <si>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</si>
  <si>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</si>
  <si>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</si>
  <si>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</si>
  <si>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</si>
  <si>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</si>
  <si>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</si>
  <si>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</si>
  <si>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</si>
  <si>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</si>
  <si>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</si>
  <si>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</si>
  <si>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</si>
  <si>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</si>
  <si>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</si>
  <si>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</si>
  <si>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</si>
  <si>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</si>
  <si>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</si>
  <si>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</si>
  <si>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</si>
  <si>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</si>
  <si>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</si>
  <si>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</si>
  <si>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</si>
  <si>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</si>
  <si>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</si>
  <si>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</si>
  <si>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</si>
  <si>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</si>
  <si>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</si>
  <si>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</si>
  <si>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</si>
  <si>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</si>
  <si>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</si>
  <si>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</si>
  <si>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</si>
  <si>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</si>
  <si>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</si>
  <si>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</si>
  <si>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</si>
  <si>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</si>
  <si>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</si>
  <si>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</si>
  <si>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</si>
  <si>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</si>
  <si>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</si>
  <si>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</si>
  <si>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</si>
  <si>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</si>
  <si>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</si>
  <si>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</si>
  <si>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</si>
  <si>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</si>
  <si>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</si>
  <si>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</si>
  <si>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</si>
  <si>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</si>
  <si>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</si>
  <si>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</si>
  <si>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</si>
  <si>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</si>
  <si>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</si>
  <si>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</si>
  <si>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</si>
  <si>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</si>
  <si>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</si>
  <si>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</si>
  <si>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</si>
  <si>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</si>
  <si>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</si>
  <si>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</si>
  <si>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</si>
  <si>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</si>
  <si>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</si>
  <si>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</si>
  <si>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</si>
  <si>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</si>
  <si>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</si>
  <si>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</si>
  <si>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</si>
  <si>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</si>
  <si>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</si>
  <si>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</si>
  <si>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</si>
  <si>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</si>
  <si>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</si>
  <si>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</si>
  <si>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</si>
  <si>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</si>
  <si>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</si>
  <si>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</si>
  <si>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</si>
  <si>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</si>
  <si>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</si>
  <si>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</si>
  <si>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</si>
  <si>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</si>
  <si>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</si>
  <si>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</si>
  <si>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</si>
  <si>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</si>
  <si>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</si>
  <si>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</si>
  <si>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</si>
  <si>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</si>
  <si>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</si>
  <si>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</si>
  <si>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</si>
  <si>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</si>
  <si>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</si>
  <si>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</si>
  <si>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</si>
  <si>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</si>
  <si>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</si>
  <si>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</si>
  <si>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</si>
  <si>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</si>
  <si>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</si>
  <si>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</si>
  <si>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</si>
  <si>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</si>
  <si>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</si>
  <si>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</si>
  <si>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</si>
  <si>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</si>
  <si>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</si>
  <si>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</si>
  <si>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</si>
  <si>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</si>
  <si>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</si>
  <si>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</si>
  <si>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</si>
  <si>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</si>
  <si>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</si>
  <si>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</si>
  <si>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</si>
  <si>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</si>
  <si>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</si>
  <si>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</si>
  <si>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</si>
  <si>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</si>
  <si>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</si>
  <si>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</si>
  <si>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</si>
  <si>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</si>
  <si>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</si>
  <si>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</si>
  <si>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</si>
  <si>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</si>
  <si>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</si>
  <si>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</si>
  <si>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</si>
  <si>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</si>
  <si>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</si>
  <si>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</si>
  <si>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</si>
  <si>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</si>
  <si>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</si>
  <si>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</si>
  <si>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</si>
  <si>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</si>
  <si>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</si>
  <si>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</si>
  <si>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</si>
  <si>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</si>
  <si>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</si>
  <si>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</si>
  <si>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</si>
  <si>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</si>
  <si>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</si>
  <si>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</si>
  <si>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</si>
  <si>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</si>
  <si>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</si>
  <si>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</si>
  <si>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</si>
  <si>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</si>
  <si>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</si>
  <si>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</si>
  <si>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</si>
  <si>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</si>
  <si>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</si>
  <si>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</si>
  <si>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</si>
  <si>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</si>
  <si>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</si>
  <si>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</si>
  <si>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</si>
  <si>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</si>
  <si>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</si>
  <si>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</si>
  <si>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</si>
  <si>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</si>
  <si>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</si>
  <si>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</si>
  <si>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</si>
  <si>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</si>
  <si>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</si>
  <si>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</si>
  <si>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</si>
  <si>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</si>
  <si>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</si>
  <si>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</si>
  <si>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</si>
  <si>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</si>
  <si>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</si>
  <si>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</si>
  <si>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</si>
  <si>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</si>
  <si>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</si>
  <si>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</si>
  <si>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</si>
  <si>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</si>
  <si>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</si>
  <si>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</si>
  <si>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</si>
  <si>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</si>
  <si>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</si>
  <si>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</si>
  <si>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</si>
  <si>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</si>
  <si>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</si>
  <si>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</si>
  <si>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</si>
  <si>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</si>
  <si>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</si>
  <si>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</si>
  <si>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</si>
  <si>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</si>
  <si>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</si>
  <si>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</si>
  <si>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</si>
  <si>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</si>
  <si>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</si>
  <si>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</si>
  <si>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</si>
  <si>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</si>
  <si>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</si>
  <si>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</si>
  <si>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</si>
  <si>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</si>
  <si>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</si>
  <si>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</si>
  <si>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</si>
  <si>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</si>
  <si>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</si>
  <si>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</si>
  <si>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</si>
  <si>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</si>
  <si>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</si>
  <si>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</si>
  <si>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</si>
  <si>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</si>
  <si>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</si>
  <si>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</si>
  <si>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</si>
  <si>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</si>
  <si>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</si>
  <si>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</si>
  <si>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</si>
  <si>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</si>
  <si>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</si>
  <si>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</si>
  <si>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</si>
  <si>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</si>
  <si>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</si>
  <si>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</si>
  <si>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</si>
  <si>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</si>
  <si>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</si>
  <si>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</si>
  <si>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</si>
  <si>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</si>
  <si>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</si>
  <si>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</si>
  <si>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</si>
  <si>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</si>
  <si>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</si>
  <si>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</si>
  <si>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</si>
  <si>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</si>
  <si>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</si>
  <si>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</si>
  <si>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</si>
  <si>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</si>
  <si>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</si>
  <si>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</si>
  <si>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</si>
  <si>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</si>
  <si>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</si>
  <si>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</si>
  <si>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</si>
  <si>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</si>
  <si>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</si>
  <si>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</si>
  <si>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</si>
  <si>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</si>
  <si>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</si>
  <si>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</si>
  <si>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</si>
  <si>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</si>
  <si>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</si>
  <si>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</si>
  <si>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</si>
  <si>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</si>
  <si>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</si>
  <si>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</si>
  <si>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</si>
  <si>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</si>
  <si>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</si>
  <si>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</si>
  <si>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</si>
  <si>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</si>
  <si>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</si>
  <si>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</si>
  <si>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</si>
  <si>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</si>
  <si>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</si>
  <si>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</si>
  <si>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</si>
  <si>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</si>
  <si>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</si>
  <si>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</si>
  <si>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</si>
  <si>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</si>
  <si>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</si>
  <si>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</si>
  <si>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</si>
  <si>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</si>
  <si>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</si>
  <si>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</si>
  <si>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</si>
  <si>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</si>
  <si>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</si>
  <si>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</si>
  <si>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</si>
  <si>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</si>
  <si>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</si>
  <si>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</si>
  <si>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</si>
  <si>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</si>
  <si>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</si>
  <si>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</si>
  <si>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</si>
  <si>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</si>
  <si>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</si>
  <si>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</si>
  <si>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</si>
  <si>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</si>
  <si>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</si>
  <si>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</si>
  <si>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</si>
  <si>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</si>
  <si>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</si>
  <si>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</si>
  <si>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</si>
  <si>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</si>
  <si>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</si>
  <si>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</si>
  <si>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</si>
  <si>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</si>
  <si>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</si>
  <si>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</si>
  <si>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</si>
  <si>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</si>
  <si>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</si>
  <si>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</si>
  <si>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</si>
  <si>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</si>
  <si>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</si>
  <si>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</si>
  <si>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</si>
  <si>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</si>
  <si>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</si>
  <si>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</si>
  <si>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</si>
  <si>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</si>
  <si>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</si>
  <si>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</si>
  <si>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</si>
  <si>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</si>
  <si>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</si>
  <si>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</si>
  <si>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</si>
  <si>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</si>
  <si>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</si>
  <si>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</si>
  <si>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</si>
  <si>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</si>
  <si>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</si>
  <si>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</si>
  <si>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</si>
  <si>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</si>
  <si>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</si>
  <si>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</si>
  <si>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</si>
  <si>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</si>
  <si>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</si>
  <si>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</si>
  <si>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</si>
  <si>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</si>
  <si>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</si>
  <si>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</si>
  <si>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</si>
  <si>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</si>
  <si>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</si>
  <si>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</si>
  <si>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</si>
  <si>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</si>
  <si>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</si>
  <si>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</si>
  <si>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</si>
  <si>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</si>
  <si>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</si>
  <si>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</si>
  <si>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</si>
  <si>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</si>
  <si>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</si>
  <si>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</si>
  <si>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</si>
  <si>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</si>
  <si>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</si>
  <si>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</si>
  <si>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</si>
  <si>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</si>
  <si>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</si>
  <si>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</si>
  <si>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</si>
  <si>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</si>
  <si>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</si>
  <si>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</si>
  <si>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</si>
  <si>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</si>
  <si>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</si>
  <si>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</si>
  <si>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</si>
  <si>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</si>
  <si>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</si>
  <si>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</si>
  <si>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</si>
  <si>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</si>
  <si>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</si>
  <si>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</si>
  <si>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</si>
  <si>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</si>
  <si>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</si>
  <si>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</si>
  <si>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</si>
  <si>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</si>
  <si>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</si>
  <si>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</si>
  <si>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</si>
  <si>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</si>
  <si>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</si>
  <si>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</si>
  <si>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</si>
  <si>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</si>
  <si>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</si>
  <si>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</si>
  <si>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</si>
  <si>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</si>
  <si>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</si>
  <si>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</si>
  <si>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</si>
  <si>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</si>
  <si>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</si>
  <si>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</si>
  <si>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</si>
  <si>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</si>
  <si>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</si>
  <si>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</si>
  <si>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</si>
  <si>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</si>
  <si>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</si>
  <si>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</si>
  <si>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</si>
  <si>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</si>
  <si>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</si>
  <si>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</si>
  <si>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</si>
  <si>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</si>
  <si>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</si>
  <si>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</si>
  <si>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</si>
  <si>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</si>
  <si>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</si>
  <si>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</si>
  <si>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</si>
  <si>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</si>
  <si>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</si>
  <si>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</si>
  <si>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</si>
  <si>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</si>
  <si>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</si>
  <si>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</si>
  <si>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</si>
  <si>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</si>
  <si>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</si>
  <si>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</si>
  <si>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</si>
  <si>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</si>
  <si>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</si>
  <si>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</si>
  <si>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</si>
  <si>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</si>
  <si>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</si>
  <si>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</si>
  <si>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</si>
  <si>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</si>
  <si>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</si>
  <si>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</si>
  <si>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</si>
  <si>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</si>
  <si>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</si>
  <si>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</si>
  <si>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</si>
  <si>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</si>
  <si>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</si>
  <si>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</si>
  <si>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</si>
  <si>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</si>
  <si>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</si>
  <si>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</si>
  <si>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</si>
  <si>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</si>
  <si>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</si>
  <si>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</si>
  <si>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</si>
  <si>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</si>
  <si>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</si>
  <si>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</si>
  <si>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</si>
  <si>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</si>
  <si>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</si>
  <si>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</si>
  <si>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</si>
  <si>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</si>
  <si>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</si>
  <si>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</si>
  <si>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</si>
  <si>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</si>
  <si>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</si>
  <si>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</si>
  <si>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</si>
  <si>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</si>
  <si>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</si>
  <si>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</si>
  <si>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</si>
  <si>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</si>
  <si>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</si>
  <si>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</si>
  <si>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</si>
  <si>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</si>
  <si>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</si>
  <si>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</si>
  <si>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</si>
  <si>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</si>
  <si>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</si>
  <si>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</si>
  <si>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</si>
  <si>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</si>
  <si>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</si>
  <si>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</si>
  <si>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</si>
  <si>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</si>
  <si>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</si>
  <si>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</si>
  <si>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</si>
  <si>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</si>
  <si>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</si>
  <si>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</si>
  <si>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</si>
  <si>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</si>
  <si>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</si>
  <si>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</si>
  <si>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</si>
  <si>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</si>
  <si>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</si>
  <si>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</si>
  <si>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</si>
  <si>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</si>
  <si>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</si>
  <si>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</si>
  <si>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</si>
  <si>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</si>
  <si>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</si>
  <si>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</si>
  <si>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</si>
  <si>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</si>
  <si>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</si>
  <si>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</si>
  <si>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</si>
  <si>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</si>
  <si>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</si>
  <si>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</si>
  <si>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</si>
  <si>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</si>
  <si>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</si>
  <si>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</si>
  <si>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</si>
  <si>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</si>
  <si>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</si>
  <si>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</si>
  <si>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</si>
  <si>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</si>
  <si>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</si>
  <si>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</si>
  <si>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</si>
  <si>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</si>
  <si>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</si>
  <si>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</si>
  <si>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</si>
  <si>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</si>
  <si>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</si>
  <si>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</si>
  <si>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</si>
  <si>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</si>
  <si>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</si>
  <si>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</si>
  <si>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</si>
  <si>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</si>
  <si>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</si>
  <si>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</si>
  <si>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</si>
  <si>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</si>
  <si>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</si>
  <si>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</si>
  <si>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</si>
  <si>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</si>
  <si>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</si>
  <si>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</si>
  <si>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</si>
  <si>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</si>
  <si>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</si>
  <si>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</si>
  <si>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</si>
  <si>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</si>
  <si>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</si>
  <si>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</si>
  <si>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</si>
  <si>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</si>
  <si>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</si>
  <si>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</si>
  <si>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</si>
  <si>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</si>
  <si>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</si>
  <si>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</si>
  <si>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</si>
  <si>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</si>
  <si>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</si>
  <si>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</si>
  <si>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</si>
  <si>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</si>
  <si>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</si>
  <si>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</si>
  <si>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</si>
  <si>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</si>
  <si>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</si>
  <si>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</si>
  <si>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</si>
  <si>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</si>
  <si>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</si>
  <si>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</si>
  <si>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</si>
  <si>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</si>
  <si>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</si>
  <si>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</si>
  <si>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</si>
  <si>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</si>
  <si>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</si>
  <si>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</si>
  <si>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</si>
  <si>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</si>
  <si>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</si>
  <si>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</si>
  <si>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</si>
  <si>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</si>
  <si>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</si>
  <si>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</si>
  <si>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</si>
  <si>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</si>
  <si>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</si>
  <si>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</si>
  <si>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</si>
  <si>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</si>
  <si>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</si>
  <si>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</si>
  <si>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</si>
  <si>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</si>
  <si>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</si>
  <si>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</si>
  <si>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</si>
  <si>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</si>
  <si>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</si>
  <si>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</si>
  <si>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</si>
  <si>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</si>
  <si>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</si>
  <si>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</si>
  <si>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</si>
  <si>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</si>
  <si>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</si>
  <si>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</si>
  <si>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</si>
  <si>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</si>
  <si>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</si>
  <si>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</si>
  <si>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</si>
  <si>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</si>
  <si>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</si>
  <si>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</si>
  <si>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</si>
  <si>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</si>
  <si>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</si>
  <si>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</si>
  <si>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</si>
  <si>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</si>
  <si>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</si>
  <si>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</si>
  <si>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</si>
  <si>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</si>
  <si>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</si>
  <si>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</si>
  <si>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</si>
  <si>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</si>
  <si>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</si>
  <si>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</si>
  <si>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</si>
  <si>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</si>
  <si>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</si>
  <si>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</si>
  <si>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</si>
  <si>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</si>
  <si>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</si>
  <si>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</si>
  <si>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</si>
  <si>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</si>
  <si>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</si>
  <si>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</si>
  <si>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</si>
  <si>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</si>
  <si>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</si>
  <si>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</si>
  <si>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</si>
  <si>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</si>
  <si>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</si>
  <si>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</si>
  <si>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</si>
  <si>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</si>
  <si>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</si>
  <si>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</si>
  <si>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</si>
  <si>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</si>
  <si>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</si>
  <si>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</si>
  <si>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</si>
  <si>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</si>
  <si>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</si>
  <si>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</si>
  <si>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</si>
  <si>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</si>
  <si>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</si>
  <si>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</si>
  <si>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</si>
  <si>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</si>
  <si>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</si>
  <si>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</si>
  <si>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</si>
  <si>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</si>
  <si>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</si>
  <si>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</si>
  <si>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</si>
  <si>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</si>
  <si>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</si>
  <si>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</si>
  <si>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</si>
  <si>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</si>
  <si>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</si>
  <si>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</si>
  <si>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</si>
  <si>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</si>
  <si>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</si>
  <si>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</si>
  <si>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</si>
  <si>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</si>
  <si>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</si>
  <si>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</si>
  <si>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</si>
  <si>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</si>
  <si>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</si>
  <si>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</si>
  <si>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</si>
  <si>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</si>
  <si>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</si>
  <si>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</si>
  <si>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</si>
  <si>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</si>
  <si>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</si>
  <si>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</si>
  <si>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</si>
  <si>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</si>
  <si>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</si>
  <si>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</si>
  <si>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</si>
  <si>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</si>
  <si>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</si>
  <si>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</si>
  <si>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</si>
  <si>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</si>
  <si>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</si>
  <si>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</si>
  <si>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</si>
  <si>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</si>
  <si>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</si>
  <si>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</si>
  <si>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</si>
  <si>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</si>
  <si>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</si>
  <si>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</si>
  <si>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</si>
  <si>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</si>
  <si>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</si>
  <si>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</si>
  <si>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</si>
  <si>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</si>
  <si>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</si>
  <si>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</si>
  <si>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</si>
  <si>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</si>
  <si>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</si>
  <si>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</si>
  <si>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</si>
  <si>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</si>
  <si>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</si>
  <si>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</si>
  <si>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</si>
  <si>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</si>
  <si>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</si>
  <si>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</si>
  <si>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</si>
  <si>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</si>
  <si>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</si>
  <si>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</si>
  <si>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</si>
  <si>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</si>
  <si>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</si>
  <si>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</si>
  <si>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</si>
  <si>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</si>
  <si>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</si>
  <si>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</si>
  <si>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</si>
  <si>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</si>
  <si>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</si>
  <si>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</si>
  <si>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</si>
  <si>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</si>
  <si>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</si>
  <si>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</si>
  <si>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</si>
  <si>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</si>
  <si>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</si>
  <si>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</si>
  <si>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</si>
  <si>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</si>
  <si>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</si>
  <si>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</si>
  <si>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</si>
  <si>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</si>
  <si>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</si>
  <si>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</si>
  <si>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</si>
  <si>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</si>
  <si>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</si>
  <si>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</si>
  <si>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</si>
  <si>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</si>
  <si>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</si>
  <si>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</si>
  <si>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</si>
  <si>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</si>
  <si>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</si>
  <si>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</si>
  <si>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</si>
  <si>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</si>
  <si>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</si>
  <si>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</si>
  <si>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</si>
  <si>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</si>
  <si>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</si>
  <si>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</si>
  <si>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</si>
  <si>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</si>
  <si>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</si>
  <si>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</si>
  <si>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</si>
  <si>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</si>
  <si>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</si>
  <si>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</si>
  <si>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</si>
  <si>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</si>
  <si>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</si>
  <si>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</si>
  <si>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</si>
  <si>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</si>
  <si>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</si>
  <si>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</si>
  <si>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</si>
  <si>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</si>
  <si>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</si>
  <si>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</si>
  <si>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</si>
  <si>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</si>
  <si>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</si>
  <si>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</si>
  <si>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</si>
  <si>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</si>
  <si>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</si>
  <si>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</si>
  <si>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</si>
  <si>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</si>
  <si>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</si>
  <si>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</si>
  <si>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</si>
  <si>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</si>
  <si>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</si>
  <si>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</si>
  <si>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</si>
  <si>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</si>
  <si>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</si>
  <si>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</si>
  <si>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</si>
  <si>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</si>
  <si>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</si>
  <si>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</si>
  <si>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</si>
  <si>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</si>
  <si>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</si>
  <si>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</si>
  <si>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</si>
  <si>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</si>
  <si>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</si>
  <si>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</si>
  <si>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</si>
  <si>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</si>
  <si>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</si>
  <si>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</si>
  <si>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</si>
  <si>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</si>
  <si>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</si>
  <si>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</si>
  <si>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</si>
  <si>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</si>
  <si>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</si>
  <si>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</si>
  <si>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</si>
  <si>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</si>
  <si>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</si>
  <si>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</si>
  <si>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</si>
  <si>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</si>
  <si>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</si>
  <si>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</si>
  <si>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</si>
  <si>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</si>
  <si>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</si>
  <si>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</si>
  <si>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</si>
  <si>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</si>
  <si>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</si>
  <si>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</si>
  <si>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</si>
  <si>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</si>
  <si>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</si>
  <si>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</si>
  <si>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</si>
  <si>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</si>
  <si>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</si>
  <si>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</si>
  <si>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</si>
  <si>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</si>
  <si>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</si>
  <si>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</si>
  <si>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</si>
  <si>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</si>
  <si>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</si>
  <si>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</si>
  <si>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</si>
  <si>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</si>
  <si>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</si>
  <si>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</si>
  <si>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</si>
  <si>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</si>
  <si>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</si>
  <si>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</si>
  <si>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</si>
  <si>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</si>
  <si>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</si>
  <si>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</si>
  <si>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</si>
  <si>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</si>
  <si>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</si>
  <si>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</si>
  <si>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</si>
  <si>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</si>
  <si>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</si>
  <si>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</si>
  <si>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</si>
  <si>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</si>
  <si>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</si>
  <si>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</si>
  <si>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</si>
  <si>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</si>
  <si>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</si>
  <si>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</si>
  <si>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</si>
  <si>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</si>
  <si>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</si>
  <si>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</si>
  <si>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</si>
  <si>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</si>
  <si>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</si>
  <si>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</si>
  <si>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</si>
  <si>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</si>
  <si>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</si>
  <si>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</si>
  <si>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</si>
  <si>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</si>
  <si>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</si>
  <si>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</si>
  <si>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</si>
  <si>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</si>
  <si>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</si>
  <si>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</si>
  <si>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</si>
  <si>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</si>
  <si>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</si>
  <si>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</si>
  <si>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</si>
  <si>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</si>
  <si>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</si>
  <si>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</si>
  <si>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</si>
  <si>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</si>
  <si>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</si>
  <si>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</si>
  <si>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</si>
  <si>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</si>
  <si>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</si>
  <si>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</si>
  <si>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</si>
  <si>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</si>
  <si>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</si>
  <si>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</si>
  <si>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</si>
  <si>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</si>
  <si>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</si>
  <si>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</si>
  <si>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</si>
  <si>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</si>
  <si>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</si>
  <si>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</si>
  <si>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</si>
  <si>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</si>
  <si>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</si>
  <si>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</si>
  <si>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</si>
  <si>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</si>
  <si>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</si>
  <si>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</si>
  <si>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</si>
  <si>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</si>
  <si>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</si>
  <si>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</si>
  <si>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</si>
  <si>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</si>
  <si>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</si>
  <si>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</si>
  <si>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</si>
  <si>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</si>
  <si>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</si>
  <si>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</si>
  <si>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</si>
  <si>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</si>
  <si>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</si>
  <si>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</si>
  <si>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</si>
  <si>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</si>
  <si>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</si>
  <si>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</si>
  <si>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</si>
  <si>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</si>
  <si>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</si>
  <si>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</si>
  <si>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</si>
  <si>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</si>
  <si>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</si>
  <si>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</si>
  <si>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</si>
  <si>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</si>
  <si>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</si>
  <si>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</si>
  <si>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</si>
  <si>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</si>
  <si>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</si>
  <si>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</si>
  <si>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</si>
  <si>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</si>
  <si>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</si>
  <si>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</si>
  <si>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</si>
  <si>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</si>
  <si>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</si>
  <si>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</si>
  <si>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</si>
  <si>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</si>
  <si>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</si>
  <si>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</si>
  <si>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</si>
  <si>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</si>
  <si>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</si>
  <si>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</si>
  <si>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</si>
  <si>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</si>
  <si>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</si>
  <si>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</si>
  <si>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</si>
  <si>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</si>
  <si>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</si>
  <si>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</si>
  <si>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</si>
  <si>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</si>
  <si>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</si>
  <si>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</si>
  <si>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</si>
  <si>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</si>
  <si>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</si>
  <si>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</si>
  <si>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</si>
  <si>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</si>
  <si>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</si>
  <si>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</si>
  <si>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</si>
  <si>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</si>
  <si>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</si>
  <si>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</si>
  <si>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</si>
  <si>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</si>
  <si>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</si>
  <si>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</si>
  <si>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</si>
  <si>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</si>
  <si>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</si>
  <si>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</si>
  <si>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</si>
  <si>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</si>
  <si>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</si>
  <si>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</si>
  <si>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</si>
  <si>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</si>
  <si>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</si>
  <si>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</si>
  <si>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</si>
  <si>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</si>
  <si>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</si>
  <si>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</si>
  <si>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</si>
  <si>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</si>
  <si>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</si>
  <si>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</si>
  <si>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</si>
  <si>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</si>
  <si>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</si>
  <si>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</si>
  <si>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</si>
  <si>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</si>
  <si>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</si>
  <si>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</si>
  <si>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</si>
  <si>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</si>
  <si>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</si>
  <si>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</si>
  <si>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</si>
  <si>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</si>
  <si>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</si>
  <si>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</si>
  <si>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</si>
  <si>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</si>
  <si>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</si>
  <si>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</si>
  <si>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</si>
  <si>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</si>
  <si>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</si>
  <si>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</si>
  <si>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</si>
  <si>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</si>
  <si>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</si>
  <si>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</si>
  <si>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</si>
  <si>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</si>
  <si>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</si>
  <si>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</si>
  <si>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</si>
  <si>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</si>
  <si>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</si>
  <si>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</si>
  <si>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</si>
  <si>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</si>
  <si>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</si>
  <si>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</si>
  <si>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</si>
  <si>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</si>
  <si>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</si>
  <si>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</si>
  <si>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</si>
  <si>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</si>
  <si>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</si>
  <si>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</si>
  <si>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</si>
  <si>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</si>
  <si>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</si>
  <si>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</si>
  <si>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</si>
  <si>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</si>
  <si>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</si>
  <si>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</si>
  <si>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</si>
  <si>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</si>
  <si>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</si>
  <si>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</si>
  <si>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</si>
  <si>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</si>
  <si>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</si>
  <si>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</si>
  <si>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</si>
  <si>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</si>
  <si>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</si>
  <si>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</si>
  <si>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</si>
  <si>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</si>
  <si>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</si>
  <si>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</si>
  <si>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</si>
  <si>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</si>
  <si>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</si>
  <si>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</si>
  <si>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</si>
  <si>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</si>
  <si>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</si>
  <si>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</si>
  <si>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</si>
  <si>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</si>
  <si>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</si>
  <si>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</si>
  <si>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</si>
  <si>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</si>
  <si>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</si>
  <si>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</si>
  <si>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</si>
  <si>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</si>
  <si>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</si>
  <si>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</si>
  <si>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</si>
  <si>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</si>
  <si>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</si>
  <si>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</si>
  <si>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</si>
  <si>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</si>
  <si>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</si>
  <si>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</si>
  <si>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</si>
  <si>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</si>
  <si>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</si>
  <si>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</si>
  <si>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</si>
  <si>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</si>
  <si>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</si>
  <si>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</si>
  <si>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</si>
  <si>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</si>
  <si>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</si>
  <si>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</si>
  <si>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</si>
  <si>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</si>
  <si>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</si>
  <si>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</si>
  <si>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</si>
  <si>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</si>
  <si>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</si>
  <si>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</si>
  <si>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</si>
  <si>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</si>
  <si>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</si>
  <si>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</si>
  <si>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</si>
  <si>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</si>
  <si>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</si>
  <si>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</si>
  <si>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</si>
  <si>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</si>
  <si>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</si>
  <si>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</si>
  <si>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</si>
  <si>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</si>
  <si>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</si>
  <si>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</si>
  <si>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</si>
  <si>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</si>
  <si>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</si>
  <si>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</si>
  <si>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</si>
  <si>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</si>
  <si>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</si>
  <si>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</si>
  <si>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</si>
  <si>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</si>
  <si>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</si>
  <si>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</si>
  <si>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</si>
  <si>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</si>
  <si>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</si>
  <si>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</si>
  <si>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</si>
  <si>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</si>
  <si>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</si>
  <si>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</si>
  <si>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</si>
  <si>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</si>
  <si>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</si>
  <si>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</si>
  <si>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</si>
  <si>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</si>
  <si>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</si>
  <si>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</si>
  <si>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</si>
  <si>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</si>
  <si>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</si>
  <si>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</si>
  <si>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</si>
  <si>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</si>
  <si>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</si>
  <si>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</si>
  <si>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</si>
  <si>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</si>
  <si>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</si>
  <si>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</si>
  <si>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</si>
  <si>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</si>
  <si>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</si>
  <si>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</si>
  <si>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</si>
  <si>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</si>
  <si>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</si>
  <si>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</si>
  <si>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</si>
  <si>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</si>
  <si>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</si>
  <si>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</si>
  <si>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</si>
  <si>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</si>
  <si>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</si>
  <si>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</si>
  <si>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</si>
  <si>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</si>
  <si>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</si>
  <si>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</si>
  <si>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</si>
  <si>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</si>
  <si>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</si>
  <si>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</si>
  <si>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</si>
  <si>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</si>
  <si>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</si>
  <si>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</si>
  <si>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</si>
  <si>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</si>
  <si>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</si>
  <si>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</si>
  <si>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</si>
  <si>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</si>
  <si>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</si>
  <si>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</si>
  <si>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</si>
  <si>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</si>
  <si>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</si>
  <si>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</si>
  <si>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</si>
  <si>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</si>
  <si>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</si>
  <si>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</si>
  <si>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</si>
  <si>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</si>
  <si>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</si>
  <si>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</si>
  <si>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</si>
  <si>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</si>
  <si>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</si>
  <si>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</si>
  <si>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</si>
  <si>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</si>
  <si>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</si>
  <si>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</si>
  <si>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</si>
  <si>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</si>
  <si>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</si>
  <si>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</si>
  <si>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</si>
  <si>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</si>
  <si>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</si>
  <si>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</si>
  <si>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</si>
  <si>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</si>
  <si>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</si>
  <si>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</si>
  <si>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</si>
  <si>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</si>
  <si>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</si>
  <si>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</si>
  <si>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</si>
  <si>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</si>
  <si>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</si>
  <si>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</si>
  <si>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</si>
  <si>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</si>
  <si>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</si>
  <si>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</si>
  <si>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</si>
  <si>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</si>
  <si>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</si>
  <si>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</si>
  <si>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</si>
  <si>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</si>
  <si>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</si>
  <si>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</si>
  <si>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</si>
  <si>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</si>
  <si>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</si>
  <si>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</si>
  <si>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</si>
  <si>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</si>
  <si>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</si>
  <si>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</si>
  <si>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</si>
  <si>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</si>
  <si>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</si>
  <si>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</si>
  <si>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</si>
  <si>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</si>
  <si>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</si>
  <si>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</si>
  <si>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</si>
  <si>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</si>
  <si>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</si>
  <si>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</si>
  <si>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</si>
  <si>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</si>
  <si>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</si>
  <si>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</si>
  <si>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</si>
  <si>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</si>
  <si>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</si>
  <si>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</si>
  <si>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</si>
  <si>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</si>
  <si>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</si>
  <si>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</si>
  <si>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</si>
  <si>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</si>
  <si>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</si>
  <si>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</si>
  <si>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</si>
  <si>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</si>
  <si>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</si>
  <si>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</si>
  <si>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</si>
  <si>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</si>
  <si>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</si>
  <si>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</si>
  <si>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</si>
  <si>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</si>
  <si>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</si>
  <si>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</si>
  <si>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</si>
  <si>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</si>
  <si>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</si>
  <si>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</si>
  <si>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</si>
  <si>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</si>
  <si>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</si>
  <si>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</si>
  <si>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</si>
  <si>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</si>
  <si>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</si>
  <si>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</si>
  <si>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</si>
  <si>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</si>
  <si>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</si>
  <si>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</si>
  <si>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</si>
  <si>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</si>
  <si>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</si>
  <si>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</si>
  <si>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</si>
  <si>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</si>
  <si>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</si>
  <si>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</si>
  <si>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</si>
  <si>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</si>
  <si>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</si>
  <si>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</si>
  <si>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</si>
  <si>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</si>
  <si>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</si>
  <si>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</si>
  <si>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</si>
  <si>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</si>
  <si>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</si>
  <si>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</si>
  <si>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</si>
  <si>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</si>
  <si>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</si>
  <si>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</si>
  <si>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</si>
  <si>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</si>
  <si>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</si>
  <si>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</si>
  <si>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</si>
  <si>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</si>
  <si>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</si>
  <si>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</si>
  <si>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</si>
  <si>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</si>
  <si>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</si>
  <si>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</si>
  <si>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</si>
  <si>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</si>
  <si>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</si>
  <si>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</si>
  <si>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</si>
  <si>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</si>
  <si>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</si>
  <si>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</si>
  <si>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</si>
  <si>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</si>
  <si>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</si>
  <si>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</si>
  <si>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</si>
  <si>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</si>
  <si>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</si>
  <si>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</si>
  <si>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</si>
  <si>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</si>
  <si>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</si>
  <si>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</si>
  <si>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</si>
  <si>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</si>
  <si>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</si>
  <si>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</si>
  <si>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</si>
  <si>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</si>
  <si>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</si>
  <si>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</si>
  <si>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</si>
  <si>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</si>
  <si>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</si>
  <si>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</si>
  <si>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</si>
  <si>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</si>
  <si>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</si>
  <si>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</si>
  <si>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</si>
  <si>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</si>
  <si>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</si>
  <si>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</si>
  <si>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</si>
  <si>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</si>
  <si>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</si>
  <si>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</si>
  <si>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</si>
  <si>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</si>
  <si>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</si>
  <si>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</si>
  <si>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</si>
  <si>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</si>
  <si>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</si>
  <si>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</si>
  <si>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</si>
  <si>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</si>
  <si>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</si>
  <si>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</si>
  <si>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</si>
  <si>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</si>
  <si>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</si>
  <si>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</si>
  <si>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</si>
  <si>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</si>
  <si>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</si>
  <si>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</si>
  <si>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</si>
  <si>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</si>
  <si>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</si>
  <si>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</si>
  <si>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</si>
  <si>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</si>
  <si>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</si>
  <si>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</si>
  <si>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</si>
  <si>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</si>
  <si>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</si>
  <si>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</si>
  <si>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</si>
  <si>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</si>
  <si>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</si>
  <si>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</si>
  <si>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</si>
  <si>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</si>
  <si>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</si>
  <si>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</si>
  <si>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</si>
  <si>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</si>
  <si>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</si>
  <si>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</si>
  <si>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</si>
  <si>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</si>
  <si>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</si>
  <si>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</si>
  <si>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</si>
  <si>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</si>
  <si>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</si>
  <si>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</si>
  <si>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</si>
  <si>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</si>
  <si>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</si>
  <si>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</si>
  <si>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</si>
  <si>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</si>
  <si>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</si>
  <si>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</si>
  <si>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</si>
  <si>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</si>
  <si>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</si>
  <si>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</si>
  <si>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</si>
  <si>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</si>
  <si>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</si>
  <si>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</si>
  <si>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</si>
  <si>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</si>
  <si>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</si>
  <si>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</si>
  <si>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</si>
  <si>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</si>
  <si>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</si>
  <si>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</si>
  <si>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</si>
  <si>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</si>
  <si>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</si>
  <si>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</si>
  <si>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</si>
  <si>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</si>
  <si>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</si>
  <si>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</si>
  <si>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</si>
  <si>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</si>
  <si>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</si>
  <si>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</si>
  <si>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</si>
  <si>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</si>
  <si>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</si>
  <si>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</si>
  <si>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</si>
  <si>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</si>
  <si>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</si>
  <si>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</si>
  <si>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</si>
  <si>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</si>
  <si>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</si>
  <si>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</si>
  <si>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</si>
  <si>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</si>
  <si>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</si>
  <si>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</si>
  <si>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</si>
  <si>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</si>
  <si>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</si>
  <si>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</si>
  <si>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</si>
  <si>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</si>
  <si>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</si>
  <si>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</si>
  <si>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</si>
  <si>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</si>
  <si>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</si>
  <si>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</si>
  <si>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</si>
  <si>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</si>
  <si>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</si>
  <si>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</si>
  <si>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</si>
  <si>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</si>
  <si>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</si>
  <si>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</si>
  <si>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</si>
  <si>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</si>
  <si>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</si>
  <si>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</si>
  <si>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</si>
  <si>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</si>
  <si>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</si>
  <si>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</si>
  <si>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</si>
  <si>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</si>
  <si>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</si>
  <si>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</si>
  <si>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</si>
  <si>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</si>
  <si>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</si>
  <si>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</si>
  <si>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</si>
  <si>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</si>
  <si>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</si>
  <si>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</si>
  <si>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</si>
  <si>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</si>
  <si>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</si>
  <si>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</si>
  <si>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</si>
  <si>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</si>
  <si>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</si>
  <si>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</si>
  <si>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</si>
  <si>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</si>
  <si>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</si>
  <si>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</si>
  <si>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</si>
  <si>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</si>
  <si>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</si>
  <si>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</si>
  <si>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</si>
  <si>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</si>
  <si>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</si>
  <si>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</si>
  <si>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</si>
  <si>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</si>
  <si>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</si>
  <si>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</si>
  <si>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</si>
  <si>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</si>
  <si>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</si>
  <si>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</si>
  <si>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</si>
  <si>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</si>
  <si>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</si>
  <si>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</si>
  <si>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</si>
  <si>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</si>
  <si>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</si>
  <si>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</si>
  <si>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</si>
  <si>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</si>
  <si>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</si>
  <si>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</si>
  <si>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</si>
  <si>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</si>
  <si>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</si>
  <si>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</si>
  <si>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</si>
  <si>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</si>
  <si>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</si>
  <si>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</si>
  <si>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</si>
  <si>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</si>
  <si>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</si>
  <si>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</si>
  <si>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</si>
  <si>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</si>
  <si>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</si>
  <si>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</si>
  <si>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</si>
  <si>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</si>
  <si>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</si>
  <si>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</si>
  <si>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</si>
  <si>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</si>
  <si>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</si>
  <si>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</si>
  <si>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</si>
  <si>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</si>
  <si>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</si>
  <si>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</si>
  <si>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</si>
  <si>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</si>
  <si>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</si>
  <si>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</si>
  <si>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</si>
  <si>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</si>
  <si>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</si>
  <si>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</si>
  <si>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</si>
  <si>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</si>
  <si>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</si>
  <si>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</si>
  <si>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</si>
  <si>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</si>
  <si>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</si>
  <si>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</si>
  <si>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</si>
  <si>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</si>
  <si>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</si>
  <si>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</si>
  <si>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</si>
  <si>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</si>
  <si>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</si>
  <si>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</si>
  <si>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</si>
  <si>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</si>
  <si>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</si>
  <si>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</si>
  <si>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</si>
  <si>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</si>
  <si>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</si>
  <si>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</si>
  <si>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</si>
  <si>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</si>
  <si>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</si>
  <si>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</si>
  <si>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</si>
  <si>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</si>
  <si>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</si>
  <si>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</si>
  <si>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</si>
  <si>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</si>
  <si>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</si>
  <si>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</si>
  <si>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</si>
  <si>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</si>
  <si>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</si>
  <si>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</si>
  <si>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</si>
  <si>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</si>
  <si>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</si>
  <si>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</si>
  <si>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</si>
  <si>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</si>
  <si>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</si>
  <si>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</si>
  <si>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</si>
  <si>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</si>
  <si>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</si>
  <si>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</si>
  <si>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</si>
  <si>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</si>
  <si>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</si>
  <si>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</si>
  <si>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</si>
  <si>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</si>
  <si>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</si>
  <si>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</si>
  <si>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</si>
  <si>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</si>
  <si>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</si>
  <si>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</si>
  <si>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</si>
  <si>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</si>
  <si>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</si>
  <si>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</si>
  <si>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</si>
  <si>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</si>
  <si>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</si>
  <si>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</si>
  <si>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</si>
  <si>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</si>
  <si>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</si>
  <si>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</si>
  <si>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</si>
  <si>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</si>
  <si>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</si>
  <si>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</si>
  <si>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</si>
  <si>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</si>
  <si>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</si>
  <si>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</si>
  <si>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</si>
  <si>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</si>
  <si>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</si>
  <si>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</si>
  <si>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</si>
  <si>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</si>
  <si>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</si>
  <si>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</si>
  <si>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</si>
  <si>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</si>
  <si>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</si>
  <si>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</si>
  <si>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</si>
  <si>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</si>
  <si>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</si>
  <si>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</si>
  <si>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</si>
  <si>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</si>
  <si>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</si>
  <si>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</si>
  <si>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</si>
  <si>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</si>
  <si>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</si>
  <si>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</si>
  <si>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</si>
  <si>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</si>
  <si>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</si>
  <si>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</si>
  <si>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</si>
  <si>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</si>
  <si>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</si>
  <si>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</si>
  <si>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</si>
  <si>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</si>
  <si>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</si>
  <si>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</si>
  <si>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</si>
  <si>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</si>
  <si>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</si>
  <si>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</si>
  <si>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</si>
  <si>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</si>
  <si>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</si>
  <si>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</si>
  <si>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</si>
  <si>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</si>
  <si>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</si>
  <si>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</si>
  <si>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</si>
  <si>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</si>
  <si>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</si>
  <si>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</si>
  <si>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</si>
  <si>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</si>
  <si>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</si>
  <si>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</si>
  <si>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</si>
  <si>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</si>
  <si>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</si>
  <si>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</si>
  <si>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</si>
  <si>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</si>
  <si>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</si>
  <si>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</si>
  <si>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</si>
  <si>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</si>
  <si>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</si>
  <si>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</si>
  <si>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</si>
  <si>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</si>
  <si>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</si>
  <si>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</si>
  <si>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</si>
  <si>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</si>
  <si>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</si>
  <si>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</si>
  <si>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</si>
  <si>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</si>
  <si>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</si>
  <si>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</si>
  <si>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</si>
  <si>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</si>
  <si>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</si>
  <si>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</si>
  <si>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</si>
  <si>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</si>
  <si>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</si>
  <si>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</si>
  <si>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</si>
  <si>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</si>
  <si>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</si>
  <si>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</si>
  <si>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</si>
  <si>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</si>
  <si>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</si>
  <si>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</si>
  <si>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</si>
  <si>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</si>
  <si>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</si>
  <si>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</si>
  <si>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</si>
  <si>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</si>
  <si>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</si>
  <si>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</si>
  <si>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</si>
  <si>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</si>
  <si>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</si>
  <si>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</si>
  <si>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</si>
  <si>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</si>
  <si>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</si>
  <si>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</si>
  <si>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</si>
  <si>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</si>
  <si>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</si>
  <si>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</si>
  <si>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</si>
  <si>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</si>
  <si>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</si>
  <si>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</si>
  <si>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</si>
  <si>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</si>
  <si>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</si>
  <si>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</si>
  <si>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</si>
  <si>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</si>
  <si>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</si>
  <si>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</si>
  <si>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</si>
  <si>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</si>
  <si>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</si>
  <si>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</si>
  <si>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</si>
  <si>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</si>
  <si>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</si>
  <si>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</si>
  <si>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</si>
  <si>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</si>
  <si>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</si>
  <si>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</si>
  <si>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</si>
  <si>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</si>
  <si>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</si>
  <si>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</si>
  <si>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</si>
  <si>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</si>
  <si>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</si>
  <si>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</si>
  <si>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</si>
  <si>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</si>
  <si>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</si>
  <si>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</si>
  <si>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</si>
  <si>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</si>
  <si>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</si>
  <si>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</si>
  <si>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</si>
  <si>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</si>
  <si>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</si>
  <si>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</si>
  <si>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</si>
  <si>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</si>
  <si>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</si>
  <si>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</si>
  <si>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</si>
  <si>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</si>
  <si>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</si>
  <si>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</si>
  <si>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</si>
  <si>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</si>
  <si>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</si>
  <si>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</si>
  <si>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</si>
  <si>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</si>
  <si>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</si>
  <si>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</si>
  <si>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</si>
  <si>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</si>
  <si>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</si>
  <si>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</si>
  <si>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</si>
  <si>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</si>
  <si>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</si>
  <si>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</si>
  <si>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</si>
  <si>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</si>
  <si>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</si>
  <si>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</si>
  <si>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</si>
  <si>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</si>
  <si>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</si>
  <si>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</si>
  <si>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</si>
  <si>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</si>
  <si>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</si>
  <si>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</si>
  <si>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</si>
  <si>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</si>
  <si>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</si>
  <si>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</si>
  <si>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</si>
  <si>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</si>
  <si>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</si>
  <si>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</si>
  <si>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</si>
  <si>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</si>
  <si>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</si>
  <si>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</si>
  <si>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</si>
  <si>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</si>
  <si>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</si>
  <si>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</si>
  <si>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</si>
  <si>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</si>
  <si>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</si>
  <si>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</si>
  <si>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</si>
  <si>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</si>
  <si>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</si>
  <si>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</si>
  <si>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</si>
  <si>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</si>
  <si>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</si>
  <si>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</si>
  <si>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</si>
  <si>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</si>
  <si>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</si>
  <si>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</si>
  <si>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</si>
  <si>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</si>
  <si>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</si>
  <si>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</si>
  <si>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</si>
  <si>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</si>
  <si>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</si>
  <si>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</si>
  <si>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</si>
  <si>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</si>
  <si>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</si>
  <si>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</si>
  <si>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</si>
  <si>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</si>
  <si>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</si>
  <si>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</si>
  <si>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</si>
  <si>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</si>
  <si>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</si>
  <si>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</si>
  <si>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</si>
  <si>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</si>
  <si>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</si>
  <si>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</si>
  <si>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</si>
  <si>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</si>
  <si>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</si>
  <si>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</si>
  <si>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</si>
  <si>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</si>
  <si>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</si>
  <si>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</si>
  <si>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</si>
  <si>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</si>
  <si>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</si>
  <si>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</si>
  <si>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</si>
  <si>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</si>
  <si>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</si>
  <si>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</si>
  <si>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</si>
  <si>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</si>
  <si>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</si>
  <si>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</si>
  <si>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</si>
  <si>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</si>
  <si>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</si>
  <si>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</si>
  <si>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</si>
  <si>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</si>
  <si>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</si>
  <si>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</si>
  <si>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</si>
  <si>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</si>
  <si>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</si>
  <si>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</si>
  <si>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</si>
  <si>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</si>
  <si>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</si>
  <si>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</si>
  <si>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</si>
  <si>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</si>
  <si>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</si>
  <si>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</si>
  <si>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</si>
  <si>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</si>
  <si>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</si>
  <si>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</si>
  <si>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</si>
  <si>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</si>
  <si>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</si>
  <si>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</si>
  <si>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</si>
  <si>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</si>
  <si>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</si>
  <si>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</si>
  <si>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</si>
  <si>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</si>
  <si>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</si>
  <si>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</si>
  <si>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</si>
  <si>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</si>
  <si>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</si>
  <si>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</si>
  <si>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</si>
  <si>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</si>
  <si>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</si>
  <si>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</si>
  <si>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</si>
  <si>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</si>
  <si>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</si>
  <si>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</si>
  <si>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</si>
  <si>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</si>
  <si>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</si>
  <si>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</si>
  <si>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</si>
  <si>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</si>
  <si>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</si>
  <si>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</si>
  <si>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</si>
  <si>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</si>
  <si>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</si>
  <si>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</si>
  <si>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</si>
  <si>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</si>
  <si>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</si>
  <si>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</si>
  <si>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</si>
  <si>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</si>
  <si>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</si>
  <si>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</si>
  <si>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</si>
  <si>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</si>
  <si>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</si>
  <si>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</si>
  <si>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</si>
  <si>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</si>
  <si>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</si>
  <si>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</si>
  <si>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</si>
  <si>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</si>
  <si>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</si>
  <si>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</si>
  <si>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</si>
  <si>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</si>
  <si>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</si>
  <si>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</si>
  <si>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</si>
  <si>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</si>
  <si>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</si>
  <si>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</si>
  <si>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</si>
  <si>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</si>
  <si>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</si>
  <si>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</si>
  <si>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</si>
  <si>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</si>
  <si>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</si>
  <si>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</si>
  <si>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</si>
  <si>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</si>
  <si>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</si>
  <si>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</si>
  <si>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</si>
  <si>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</si>
  <si>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</si>
  <si>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</si>
  <si>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</si>
  <si>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</si>
  <si>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</si>
  <si>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</si>
  <si>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</si>
  <si>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</si>
  <si>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</si>
  <si>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</si>
  <si>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</si>
  <si>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</si>
  <si>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</si>
  <si>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</si>
  <si>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</si>
  <si>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</si>
  <si>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</si>
  <si>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</si>
  <si>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</si>
  <si>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</si>
  <si>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</si>
  <si>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</si>
  <si>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</si>
  <si>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</si>
  <si>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</si>
  <si>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</si>
  <si>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</si>
  <si>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</si>
  <si>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</si>
  <si>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</si>
  <si>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</si>
  <si>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</si>
  <si>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</si>
  <si>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</si>
  <si>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</si>
  <si>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</si>
  <si>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</si>
  <si>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</si>
  <si>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</si>
  <si>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</si>
  <si>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</si>
  <si>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</si>
  <si>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</si>
  <si>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</si>
  <si>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</si>
  <si>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</si>
  <si>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</si>
  <si>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</si>
  <si>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</si>
  <si>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</si>
  <si>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</si>
  <si>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</si>
  <si>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</si>
  <si>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</si>
  <si>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</si>
  <si>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</si>
  <si>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</si>
  <si>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</si>
  <si>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</si>
  <si>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</si>
  <si>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</si>
  <si>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</si>
  <si>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</si>
  <si>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</si>
  <si>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</si>
  <si>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</si>
  <si>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</si>
  <si>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</si>
  <si>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</si>
  <si>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</si>
  <si>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</si>
  <si>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</si>
  <si>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</si>
  <si>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</si>
  <si>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</si>
  <si>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</si>
  <si>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</si>
  <si>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</si>
  <si>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</si>
  <si>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</si>
  <si>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</si>
  <si>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</si>
  <si>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</si>
  <si>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</si>
  <si>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</si>
  <si>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</si>
  <si>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</si>
  <si>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</si>
  <si>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</si>
  <si>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</si>
  <si>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</si>
  <si>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</si>
  <si>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</si>
  <si>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</si>
  <si>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</si>
  <si>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</si>
  <si>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</si>
  <si>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</si>
  <si>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</si>
  <si>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</si>
  <si>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</si>
  <si>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</si>
  <si>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</si>
  <si>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</si>
  <si>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</si>
  <si>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</si>
  <si>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</si>
  <si>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</si>
  <si>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</si>
  <si>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</si>
  <si>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</si>
  <si>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</si>
  <si>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</si>
  <si>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</si>
  <si>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</si>
  <si>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</si>
  <si>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</si>
  <si>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</si>
  <si>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</si>
  <si>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</si>
  <si>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</si>
  <si>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</si>
  <si>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</si>
  <si>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</si>
  <si>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</si>
  <si>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</si>
  <si>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</si>
  <si>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</si>
  <si>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</si>
  <si>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</si>
  <si>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</si>
  <si>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</si>
  <si>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</si>
  <si>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</si>
  <si>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</si>
  <si>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</si>
  <si>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</si>
  <si>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</si>
  <si>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</si>
  <si>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</si>
  <si>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</si>
  <si>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</si>
  <si>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</si>
  <si>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</si>
  <si>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</si>
  <si>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</si>
  <si>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</si>
  <si>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</si>
  <si>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</si>
  <si>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</si>
  <si>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</si>
  <si>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</si>
  <si>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</si>
  <si>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</si>
  <si>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</si>
  <si>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</si>
  <si>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</si>
  <si>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</si>
  <si>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</si>
  <si>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</si>
  <si>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</si>
  <si>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</si>
  <si>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</si>
  <si>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</si>
  <si>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</si>
  <si>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</si>
  <si>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</si>
  <si>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</si>
  <si>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</si>
  <si>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</si>
  <si>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</si>
  <si>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</si>
  <si>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</si>
  <si>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</si>
  <si>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</si>
  <si>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</si>
  <si>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</si>
  <si>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</si>
  <si>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</si>
  <si>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</si>
  <si>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</si>
  <si>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</si>
  <si>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</si>
  <si>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</si>
  <si>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</si>
  <si>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</si>
  <si>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</si>
  <si>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</si>
  <si>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</si>
  <si>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</si>
  <si>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</si>
  <si>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</si>
  <si>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</si>
  <si>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</si>
  <si>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</si>
  <si>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</si>
  <si>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</si>
  <si>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</si>
  <si>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</si>
  <si>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</si>
  <si>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</si>
  <si>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</si>
  <si>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</si>
  <si>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</si>
  <si>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</si>
  <si>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</si>
  <si>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</si>
  <si>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</si>
  <si>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</si>
  <si>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</si>
  <si>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</si>
  <si>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</si>
  <si>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</si>
  <si>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</si>
  <si>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</si>
  <si>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</si>
  <si>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</si>
  <si>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</si>
  <si>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</si>
  <si>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</si>
  <si>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</si>
  <si>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</si>
  <si>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</si>
  <si>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</si>
  <si>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</si>
  <si>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</si>
  <si>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</si>
  <si>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</si>
  <si>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</si>
  <si>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</si>
  <si>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</si>
  <si>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</si>
  <si>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</si>
  <si>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</si>
  <si>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</si>
  <si>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</si>
  <si>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</si>
  <si>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</si>
  <si>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</si>
  <si>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</si>
  <si>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</si>
  <si>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</si>
  <si>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</si>
  <si>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</si>
  <si>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</si>
  <si>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</si>
  <si>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</si>
  <si>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</si>
  <si>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</si>
  <si>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</si>
  <si>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</si>
  <si>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</si>
  <si>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</si>
  <si>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</si>
  <si>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</si>
  <si>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</si>
  <si>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</si>
  <si>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</si>
  <si>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</si>
  <si>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</si>
  <si>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</si>
  <si>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</si>
  <si>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</si>
  <si>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</si>
  <si>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</si>
  <si>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</si>
  <si>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</si>
  <si>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</si>
  <si>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</si>
  <si>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</si>
  <si>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</si>
  <si>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</si>
  <si>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</si>
  <si>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</si>
  <si>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</si>
  <si>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</si>
  <si>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</si>
  <si>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</si>
  <si>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</si>
  <si>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</si>
  <si>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</si>
  <si>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</si>
  <si>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</si>
  <si>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</si>
  <si>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</si>
  <si>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</si>
  <si>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</si>
  <si>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</si>
  <si>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</si>
  <si>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</si>
  <si>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</si>
  <si>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</si>
  <si>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</si>
  <si>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</si>
  <si>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</si>
  <si>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</si>
  <si>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</si>
  <si>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</si>
  <si>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</si>
  <si>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</si>
  <si>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</si>
  <si>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</si>
  <si>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</si>
  <si>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</si>
  <si>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</si>
  <si>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</si>
  <si>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</si>
  <si>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</si>
  <si>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</si>
  <si>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</si>
  <si>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</si>
  <si>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</si>
  <si>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</si>
  <si>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</si>
  <si>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</si>
  <si>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</si>
  <si>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</si>
  <si>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</si>
  <si>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</si>
  <si>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</si>
  <si>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</si>
  <si>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</si>
  <si>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</si>
  <si>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</si>
  <si>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</si>
  <si>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</si>
  <si>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</si>
  <si>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</si>
  <si>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</si>
  <si>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</si>
  <si>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</si>
  <si>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</si>
  <si>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</si>
  <si>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</si>
  <si>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</si>
  <si>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</si>
  <si>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</si>
  <si>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</si>
  <si>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</si>
  <si>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</si>
  <si>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</si>
  <si>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</si>
  <si>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</si>
  <si>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</si>
  <si>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</si>
  <si>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</si>
  <si>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</si>
  <si>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</si>
  <si>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</si>
  <si>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</si>
  <si>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</si>
  <si>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</si>
  <si>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</si>
  <si>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</si>
  <si>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</si>
  <si>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</si>
  <si>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</si>
  <si>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</si>
  <si>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</si>
  <si>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</si>
  <si>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</si>
  <si>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</si>
  <si>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</si>
  <si>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</si>
  <si>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</si>
  <si>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</si>
  <si>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</si>
  <si>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</si>
  <si>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</si>
  <si>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</si>
  <si>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</si>
  <si>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</si>
  <si>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</si>
  <si>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</si>
  <si>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</si>
  <si>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</si>
  <si>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</si>
  <si>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</si>
  <si>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</si>
  <si>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</si>
  <si>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</si>
  <si>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</si>
  <si>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</si>
  <si>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</si>
  <si>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</si>
  <si>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</si>
  <si>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</si>
  <si>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</si>
  <si>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</si>
  <si>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</si>
  <si>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</si>
  <si>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</si>
  <si>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</si>
  <si>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</si>
  <si>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</si>
  <si>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</si>
  <si>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</si>
  <si>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</si>
  <si>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</si>
  <si>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</si>
  <si>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</si>
  <si>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</si>
  <si>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</si>
  <si>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</si>
  <si>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</si>
  <si>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</si>
  <si>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</si>
  <si>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</si>
  <si>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</si>
  <si>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</si>
  <si>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</si>
  <si>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</si>
  <si>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</si>
  <si>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</si>
  <si>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</si>
  <si>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</si>
  <si>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</si>
  <si>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</si>
  <si>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</si>
  <si>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</si>
  <si>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</si>
  <si>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</si>
  <si>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</si>
  <si>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</si>
  <si>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</si>
  <si>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</si>
  <si>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</si>
  <si>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</si>
  <si>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</si>
  <si>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</si>
  <si>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</si>
  <si>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</si>
  <si>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</si>
  <si>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</si>
  <si>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</si>
  <si>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</si>
  <si>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</si>
  <si>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</si>
  <si>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</si>
  <si>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</si>
  <si>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</si>
  <si>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</si>
  <si>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</si>
  <si>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</si>
  <si>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</si>
  <si>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</si>
  <si>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</si>
  <si>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</si>
  <si>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</si>
  <si>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</si>
  <si>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</si>
  <si>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</si>
  <si>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</si>
  <si>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</si>
  <si>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</si>
  <si>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</si>
  <si>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</si>
  <si>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</si>
  <si>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</si>
  <si>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</si>
  <si>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</si>
  <si>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</si>
  <si>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</si>
  <si>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</si>
  <si>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</si>
  <si>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</si>
  <si>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</si>
  <si>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</si>
  <si>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</si>
  <si>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</si>
  <si>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</si>
  <si>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</si>
  <si>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</si>
  <si>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</si>
  <si>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</si>
  <si>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</si>
  <si>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</si>
  <si>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</si>
  <si>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</si>
  <si>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</si>
  <si>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</si>
  <si>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</si>
  <si>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</si>
  <si>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</si>
  <si>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</si>
  <si>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</si>
  <si>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</si>
  <si>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</si>
  <si>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</si>
  <si>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</si>
  <si>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</si>
  <si>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</si>
  <si>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</si>
  <si>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</si>
  <si>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</si>
  <si>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</si>
  <si>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</si>
  <si>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</si>
  <si>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</si>
  <si>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</si>
  <si>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</si>
  <si>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</si>
  <si>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</si>
  <si>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</si>
  <si>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</si>
  <si>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</si>
  <si>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</si>
  <si>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</si>
  <si>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</si>
  <si>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</si>
  <si>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</si>
  <si>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</si>
  <si>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</si>
  <si>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</si>
  <si>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</si>
  <si>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</si>
  <si>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</si>
  <si>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</si>
  <si>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</si>
  <si>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</si>
  <si>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</si>
  <si>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</si>
  <si>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</si>
  <si>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</si>
  <si>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</si>
  <si>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</si>
  <si>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</si>
  <si>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</si>
  <si>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</si>
  <si>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</si>
  <si>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</si>
  <si>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</si>
  <si>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</si>
  <si>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</si>
  <si>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</si>
  <si>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</si>
  <si>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</si>
  <si>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</si>
  <si>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</si>
  <si>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</si>
  <si>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</si>
  <si>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</si>
  <si>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</si>
  <si>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</si>
  <si>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</si>
  <si>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</si>
  <si>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</si>
  <si>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</si>
  <si>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</si>
  <si>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</si>
  <si>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</si>
  <si>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</si>
  <si>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</si>
  <si>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</si>
  <si>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</si>
  <si>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</si>
  <si>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</si>
  <si>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</si>
  <si>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</si>
  <si>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</si>
  <si>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</si>
  <si>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</si>
  <si>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</si>
  <si>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</si>
  <si>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</si>
  <si>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</si>
  <si>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</si>
  <si>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</si>
  <si>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</si>
  <si>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</si>
  <si>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</si>
  <si>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</si>
  <si>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</si>
  <si>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</si>
  <si>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</si>
  <si>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</si>
  <si>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</si>
  <si>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</si>
  <si>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</si>
  <si>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</si>
  <si>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</si>
  <si>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</si>
  <si>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</si>
  <si>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</si>
  <si>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</si>
  <si>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</si>
  <si>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</si>
  <si>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</si>
  <si>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</si>
  <si>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</si>
  <si>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</si>
  <si>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</si>
  <si>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</si>
  <si>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</si>
  <si>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</si>
  <si>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</si>
  <si>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</si>
  <si>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</si>
  <si>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</si>
  <si>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</si>
  <si>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</si>
  <si>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</si>
  <si>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</si>
  <si>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</si>
  <si>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</si>
  <si>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</si>
  <si>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</si>
  <si>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</si>
  <si>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</si>
  <si>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</si>
  <si>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</si>
  <si>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</si>
  <si>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</si>
  <si>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</si>
  <si>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</si>
  <si>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</si>
  <si>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</si>
  <si>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</si>
  <si>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</si>
  <si>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</si>
  <si>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</si>
  <si>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</si>
  <si>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</si>
  <si>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</si>
  <si>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</si>
  <si>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</si>
  <si>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</si>
  <si>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</si>
  <si>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</si>
  <si>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</si>
  <si>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</si>
  <si>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</si>
  <si>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</si>
  <si>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</si>
  <si>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</si>
  <si>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</si>
  <si>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</si>
  <si>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</si>
  <si>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</si>
  <si>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</si>
  <si>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</si>
  <si>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</si>
  <si>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</si>
  <si>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</si>
  <si>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</si>
  <si>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</si>
  <si>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</si>
  <si>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</si>
  <si>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</si>
  <si>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</si>
  <si>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</si>
  <si>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</si>
  <si>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</si>
  <si>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</si>
  <si>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</si>
  <si>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</si>
  <si>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</si>
  <si>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</si>
  <si>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</si>
  <si>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</si>
  <si>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</si>
  <si>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</si>
  <si>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</si>
  <si>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</si>
  <si>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</si>
  <si>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</si>
  <si>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</si>
  <si>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</si>
  <si>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</si>
  <si>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</si>
  <si>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</si>
  <si>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</si>
  <si>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</si>
  <si>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</si>
  <si>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</si>
  <si>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</si>
  <si>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</si>
  <si>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</si>
  <si>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</si>
  <si>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</si>
  <si>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</si>
  <si>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</si>
  <si>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</si>
  <si>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</si>
  <si>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</si>
  <si>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</si>
  <si>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</si>
  <si>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</si>
  <si>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</si>
  <si>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</si>
  <si>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</si>
  <si>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</si>
  <si>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</si>
  <si>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</si>
  <si>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</si>
  <si>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</si>
  <si>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</si>
  <si>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</si>
  <si>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</si>
  <si>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</si>
  <si>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</si>
  <si>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</si>
  <si>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</si>
  <si>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</si>
  <si>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</si>
  <si>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</si>
  <si>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</si>
  <si>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</si>
  <si>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</si>
  <si>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</si>
  <si>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</si>
  <si>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</si>
  <si>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</si>
  <si>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</si>
  <si>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</si>
  <si>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</si>
  <si>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</si>
  <si>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</si>
  <si>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</si>
  <si>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</si>
  <si>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</si>
  <si>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</si>
  <si>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</si>
  <si>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</si>
  <si>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</si>
  <si>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</si>
  <si>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</si>
  <si>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</si>
  <si>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</si>
  <si>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</si>
  <si>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</si>
  <si>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</si>
  <si>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</si>
  <si>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</si>
  <si>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</si>
  <si>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</si>
  <si>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</si>
  <si>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</si>
  <si>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</si>
  <si>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</si>
  <si>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</si>
  <si>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</si>
  <si>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</si>
  <si>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</si>
  <si>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</si>
  <si>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</si>
  <si>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</si>
  <si>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</si>
  <si>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</si>
  <si>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</si>
  <si>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</si>
  <si>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</si>
  <si>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</si>
  <si>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</si>
  <si>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</si>
  <si>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</si>
  <si>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</si>
  <si>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</si>
  <si>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</si>
  <si>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</si>
  <si>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</si>
  <si>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</si>
  <si>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</si>
  <si>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</si>
  <si>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</si>
  <si>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</si>
  <si>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</si>
  <si>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</si>
  <si>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</si>
  <si>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</si>
  <si>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</si>
  <si>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</si>
  <si>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</si>
  <si>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</si>
  <si>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</si>
  <si>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</si>
  <si>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</si>
  <si>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</si>
  <si>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</si>
  <si>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</si>
  <si>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</si>
  <si>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</si>
  <si>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</si>
  <si>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</si>
  <si>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</si>
  <si>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</si>
  <si>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</si>
  <si>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</si>
  <si>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</si>
  <si>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</si>
  <si>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</si>
  <si>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</si>
  <si>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</si>
  <si>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</si>
  <si>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</si>
  <si>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</si>
  <si>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</si>
  <si>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</si>
  <si>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</si>
  <si>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</si>
  <si>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</si>
  <si>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</si>
  <si>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</si>
  <si>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</si>
  <si>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</si>
  <si>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</si>
  <si>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</si>
  <si>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</si>
  <si>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</si>
  <si>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</si>
  <si>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</si>
  <si>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</si>
  <si>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</si>
  <si>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</si>
  <si>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</si>
  <si>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</si>
  <si>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</si>
  <si>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</si>
  <si>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</si>
  <si>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</si>
  <si>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</si>
  <si>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</si>
  <si>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</si>
  <si>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</si>
  <si>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</si>
  <si>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</si>
  <si>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</si>
  <si>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</si>
  <si>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</si>
  <si>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</si>
  <si>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</si>
  <si>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</si>
  <si>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</si>
  <si>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</si>
  <si>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</si>
  <si>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</si>
  <si>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</si>
  <si>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</si>
  <si>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</si>
  <si>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</si>
  <si>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</si>
  <si>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</si>
  <si>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</si>
  <si>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</si>
  <si>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</si>
  <si>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</si>
  <si>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</si>
  <si>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</si>
  <si>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</si>
  <si>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</si>
  <si>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</si>
  <si>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</si>
  <si>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</si>
  <si>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</si>
  <si>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</si>
  <si>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</si>
  <si>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</si>
  <si>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</si>
  <si>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</si>
  <si>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</si>
  <si>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</si>
  <si>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</si>
  <si>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</si>
  <si>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</si>
  <si>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</si>
  <si>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</si>
  <si>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</si>
  <si>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</si>
  <si>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</si>
  <si>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</si>
  <si>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</si>
  <si>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</si>
  <si>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</si>
  <si>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</si>
  <si>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</si>
  <si>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</si>
  <si>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</si>
  <si>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</si>
  <si>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</si>
  <si>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</si>
  <si>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</si>
  <si>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</si>
  <si>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</si>
  <si>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</si>
  <si>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</si>
  <si>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</si>
  <si>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</si>
  <si>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</si>
  <si>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</si>
  <si>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</si>
  <si>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</si>
  <si>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</si>
  <si>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</si>
  <si>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</si>
  <si>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</si>
  <si>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</si>
  <si>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</si>
  <si>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</si>
  <si>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</si>
  <si>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</si>
  <si>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</si>
  <si>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</si>
  <si>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</si>
  <si>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</si>
  <si>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</si>
  <si>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</si>
  <si>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</si>
  <si>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</si>
  <si>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</si>
  <si>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</si>
  <si>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</si>
  <si>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</si>
  <si>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</si>
  <si>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</si>
  <si>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</si>
  <si>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</si>
  <si>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</si>
  <si>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</si>
  <si>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</si>
  <si>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</si>
  <si>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</si>
  <si>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</si>
  <si>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</si>
  <si>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</si>
  <si>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</si>
  <si>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</si>
  <si>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</si>
  <si>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</si>
  <si>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</si>
  <si>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</si>
  <si>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</si>
  <si>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</si>
  <si>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</si>
  <si>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</si>
  <si>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</si>
  <si>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</si>
  <si>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</si>
  <si>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</si>
  <si>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</si>
  <si>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</si>
  <si>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</si>
  <si>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</si>
  <si>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</si>
  <si>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</si>
  <si>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</si>
  <si>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</si>
  <si>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</si>
  <si>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</si>
  <si>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</si>
  <si>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</si>
  <si>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</si>
  <si>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</si>
  <si>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</si>
  <si>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</si>
  <si>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</si>
  <si>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</si>
  <si>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</si>
  <si>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</si>
  <si>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</si>
  <si>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</si>
  <si>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</si>
  <si>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</si>
  <si>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</si>
  <si>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</si>
  <si>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</si>
  <si>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</si>
  <si>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</si>
  <si>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</si>
  <si>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</si>
  <si>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</si>
  <si>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</si>
  <si>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</si>
  <si>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</si>
  <si>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</si>
  <si>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</si>
  <si>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</si>
  <si>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</si>
  <si>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</si>
  <si>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</si>
  <si>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</si>
  <si>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</si>
  <si>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</si>
  <si>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</si>
  <si>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</si>
  <si>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</si>
  <si>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</si>
  <si>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</si>
  <si>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</si>
  <si>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</si>
  <si>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</si>
  <si>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</si>
  <si>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</si>
  <si>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</si>
  <si>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</si>
  <si>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</si>
  <si>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</si>
  <si>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</si>
  <si>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</si>
  <si>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</si>
  <si>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</si>
  <si>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</si>
  <si>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</si>
  <si>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</si>
  <si>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</si>
  <si>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</si>
  <si>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</si>
  <si>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</si>
  <si>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</si>
  <si>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</si>
  <si>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</si>
  <si>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</si>
  <si>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</si>
  <si>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</si>
  <si>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</si>
  <si>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</si>
  <si>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</si>
  <si>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</si>
  <si>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</si>
  <si>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</si>
  <si>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</si>
  <si>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</si>
  <si>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</si>
  <si>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</si>
  <si>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</si>
  <si>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</si>
  <si>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</si>
  <si>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</si>
  <si>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</si>
  <si>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</si>
  <si>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</si>
  <si>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</si>
  <si>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</si>
  <si>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</si>
  <si>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</si>
  <si>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</si>
  <si>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</si>
  <si>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</si>
  <si>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</si>
  <si>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</si>
  <si>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</si>
  <si>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</si>
  <si>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</si>
  <si>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</si>
  <si>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</si>
  <si>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</si>
  <si>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</si>
  <si>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</si>
  <si>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</si>
  <si>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</si>
  <si>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</si>
  <si>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</si>
  <si>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</si>
  <si>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</si>
  <si>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</si>
  <si>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</si>
  <si>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</si>
  <si>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</si>
  <si>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</si>
  <si>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</si>
  <si>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</si>
  <si>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</si>
  <si>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</si>
  <si>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</si>
  <si>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</si>
  <si>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</si>
  <si>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</si>
  <si>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</si>
  <si>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</si>
  <si>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</si>
  <si>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</si>
  <si>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</si>
  <si>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</si>
  <si>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</si>
  <si>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</si>
  <si>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</si>
  <si>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</si>
  <si>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</si>
  <si>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</si>
  <si>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</si>
  <si>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</si>
  <si>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</si>
  <si>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</si>
  <si>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</si>
  <si>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</si>
  <si>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</si>
  <si>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</si>
  <si>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</si>
  <si>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</si>
  <si>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</si>
  <si>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</si>
  <si>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</si>
  <si>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</si>
  <si>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</si>
  <si>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</si>
  <si>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</si>
  <si>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</si>
  <si>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</si>
  <si>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</si>
  <si>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</si>
  <si>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</si>
  <si>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</si>
  <si>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</si>
  <si>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</si>
  <si>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</si>
  <si>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</si>
  <si>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</si>
  <si>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</si>
  <si>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</si>
  <si>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</si>
  <si>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</si>
  <si>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</si>
  <si>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</si>
  <si>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</si>
  <si>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</si>
  <si>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</si>
  <si>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</si>
  <si>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</si>
  <si>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</si>
  <si>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</si>
  <si>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</si>
  <si>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</si>
  <si>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</si>
  <si>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</si>
  <si>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</si>
  <si>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</si>
  <si>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</si>
  <si>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</si>
  <si>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</si>
  <si>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</si>
  <si>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</si>
  <si>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</si>
  <si>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</si>
  <si>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</si>
  <si>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</si>
  <si>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</si>
  <si>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</si>
  <si>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</si>
  <si>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</si>
  <si>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</si>
  <si>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</si>
  <si>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</si>
  <si>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</si>
  <si>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</si>
  <si>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</si>
  <si>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</si>
  <si>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</si>
  <si>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</si>
  <si>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</si>
  <si>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</si>
  <si>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</si>
  <si>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</si>
  <si>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</si>
  <si>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</si>
  <si>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</si>
  <si>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</si>
  <si>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</si>
  <si>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</si>
  <si>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</si>
  <si>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</si>
  <si>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</si>
  <si>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</si>
  <si>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</si>
  <si>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</si>
  <si>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</si>
  <si>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</si>
  <si>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</si>
  <si>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</si>
  <si>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</si>
  <si>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</si>
  <si>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</si>
  <si>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</si>
  <si>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</si>
  <si>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</si>
  <si>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</si>
  <si>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</si>
  <si>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</si>
  <si>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</si>
  <si>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</si>
  <si>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</si>
  <si>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</si>
  <si>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</si>
  <si>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</si>
  <si>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</si>
  <si>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</si>
  <si>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</si>
  <si>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</si>
  <si>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</si>
  <si>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</si>
  <si>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</si>
  <si>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</si>
  <si>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</si>
  <si>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</si>
  <si>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</si>
  <si>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</si>
  <si>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</si>
  <si>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</si>
  <si>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</si>
  <si>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</si>
  <si>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</si>
  <si>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</si>
  <si>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</si>
  <si>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</si>
  <si>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</si>
  <si>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</si>
  <si>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</si>
  <si>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</si>
  <si>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</si>
  <si>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</si>
  <si>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</si>
  <si>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</si>
  <si>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</si>
  <si>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</si>
  <si>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</si>
  <si>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</si>
  <si>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</si>
  <si>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</si>
  <si>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</si>
  <si>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</si>
  <si>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</si>
  <si>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</si>
  <si>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</si>
  <si>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</si>
  <si>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</si>
  <si>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</si>
  <si>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</si>
  <si>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</si>
  <si>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</si>
  <si>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</si>
  <si>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</si>
  <si>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</si>
  <si>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</si>
  <si>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</si>
  <si>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</si>
  <si>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</si>
  <si>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</si>
  <si>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</si>
  <si>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</si>
  <si>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</si>
  <si>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</si>
  <si>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</si>
  <si>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</si>
  <si>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</si>
  <si>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</si>
  <si>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</si>
  <si>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</si>
  <si>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</si>
  <si>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</si>
  <si>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</si>
  <si>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</si>
  <si>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</si>
  <si>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</si>
  <si>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</si>
  <si>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</si>
  <si>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</si>
  <si>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</si>
  <si>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</si>
  <si>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</si>
  <si>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</si>
  <si>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</si>
  <si>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</si>
  <si>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</si>
  <si>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</si>
  <si>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</si>
  <si>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</si>
  <si>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</si>
  <si>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</si>
  <si>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</si>
  <si>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</si>
  <si>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</si>
  <si>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</si>
  <si>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</si>
  <si>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</si>
  <si>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</si>
  <si>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</si>
  <si>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</si>
  <si>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</si>
  <si>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</si>
  <si>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</si>
  <si>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</si>
  <si>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</si>
  <si>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</si>
  <si>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</si>
  <si>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</si>
  <si>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</si>
  <si>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</si>
  <si>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</si>
  <si>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</si>
  <si>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</si>
  <si>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</si>
  <si>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</si>
  <si>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</si>
  <si>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</si>
  <si>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</si>
  <si>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</si>
  <si>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</si>
  <si>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</si>
  <si>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</si>
  <si>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</si>
  <si>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</si>
  <si>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</si>
  <si>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</si>
  <si>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</si>
  <si>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</si>
  <si>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</si>
  <si>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</si>
  <si>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</si>
  <si>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</si>
  <si>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</si>
  <si>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</si>
  <si>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</si>
  <si>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</si>
  <si>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</si>
  <si>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</si>
  <si>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</si>
  <si>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</si>
  <si>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</si>
  <si>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</si>
  <si>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</si>
  <si>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</si>
  <si>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</si>
  <si>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</si>
  <si>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</si>
  <si>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</si>
  <si>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</si>
  <si>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</si>
  <si>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</si>
  <si>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</si>
  <si>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</si>
  <si>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</si>
  <si>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</si>
  <si>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</si>
  <si>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</si>
  <si>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</si>
  <si>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</si>
  <si>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</si>
  <si>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</si>
  <si>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</si>
  <si>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</si>
  <si>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</si>
  <si>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</si>
  <si>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</si>
  <si>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</si>
  <si>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</si>
  <si>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</si>
  <si>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</si>
  <si>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</si>
  <si>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</si>
  <si>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</si>
  <si>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</si>
  <si>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</si>
  <si>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</si>
  <si>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</si>
  <si>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</si>
  <si>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</si>
  <si>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</si>
  <si>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</si>
  <si>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</si>
  <si>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</si>
  <si>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</si>
  <si>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</si>
  <si>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</si>
  <si>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</si>
  <si>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</si>
  <si>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</si>
  <si>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</si>
  <si>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</si>
  <si>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</si>
  <si>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</si>
  <si>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</si>
  <si>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</si>
  <si>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</si>
  <si>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</si>
  <si>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</si>
  <si>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</si>
  <si>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</si>
  <si>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</si>
  <si>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</si>
  <si>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</si>
  <si>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</si>
  <si>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</si>
  <si>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</si>
  <si>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</si>
  <si>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</si>
  <si>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</si>
  <si>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</si>
  <si>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</si>
  <si>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</si>
  <si>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</si>
  <si>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</si>
  <si>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</si>
  <si>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</si>
  <si>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</si>
  <si>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</si>
  <si>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</si>
  <si>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</si>
  <si>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</si>
  <si>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</si>
  <si>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</si>
  <si>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</si>
  <si>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</si>
  <si>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</si>
  <si>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</si>
  <si>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</si>
  <si>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</si>
  <si>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</si>
  <si>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</si>
  <si>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</si>
  <si>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</si>
  <si>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</si>
  <si>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</si>
  <si>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</si>
  <si>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</si>
  <si>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</si>
  <si>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</si>
  <si>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</si>
  <si>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</si>
  <si>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</si>
  <si>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</si>
  <si>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</si>
  <si>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</si>
  <si>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</si>
  <si>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</si>
  <si>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</si>
  <si>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</si>
  <si>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</si>
  <si>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</si>
  <si>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</si>
  <si>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</si>
  <si>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</si>
  <si>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</si>
  <si>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</si>
  <si>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</si>
  <si>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</si>
  <si>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</si>
  <si>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</si>
  <si>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</si>
  <si>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</si>
  <si>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</si>
  <si>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</si>
  <si>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</si>
  <si>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</si>
  <si>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</si>
  <si>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</si>
  <si>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</si>
  <si>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</si>
  <si>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</si>
  <si>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</si>
  <si>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</si>
  <si>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</si>
  <si>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</si>
  <si>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</si>
  <si>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</si>
  <si>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</si>
  <si>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</si>
  <si>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</si>
  <si>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</si>
  <si>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</si>
  <si>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</si>
  <si>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</si>
  <si>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</si>
  <si>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</si>
  <si>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</si>
  <si>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</si>
  <si>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</si>
  <si>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</si>
  <si>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</si>
  <si>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</si>
  <si>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</si>
  <si>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</si>
  <si>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</si>
  <si>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</si>
  <si>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</si>
  <si>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</si>
  <si>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</si>
  <si>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</si>
  <si>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</si>
  <si>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</si>
  <si>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</si>
  <si>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</si>
  <si>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</si>
  <si>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</si>
  <si>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</si>
  <si>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</si>
  <si>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</si>
  <si>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</si>
  <si>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</si>
  <si>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</si>
  <si>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</si>
  <si>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</si>
  <si>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</si>
  <si>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</si>
  <si>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</si>
  <si>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</si>
  <si>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</si>
  <si>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</si>
  <si>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</si>
  <si>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</si>
  <si>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</si>
  <si>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</si>
  <si>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</si>
  <si>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</si>
  <si>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</si>
  <si>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</si>
  <si>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</si>
  <si>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</si>
  <si>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</si>
  <si>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</si>
  <si>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</si>
  <si>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</si>
  <si>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</si>
  <si>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</si>
  <si>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</si>
  <si>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</si>
  <si>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</si>
  <si>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</si>
  <si>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</si>
  <si>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</si>
  <si>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</si>
  <si>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</si>
  <si>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</si>
  <si>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</si>
  <si>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</si>
  <si>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</si>
  <si>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</si>
  <si>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</si>
  <si>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</si>
  <si>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</si>
  <si>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</si>
  <si>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</si>
  <si>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</si>
  <si>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</si>
  <si>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</si>
  <si>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</si>
  <si>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</si>
  <si>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</si>
  <si>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</si>
  <si>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</si>
  <si>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</si>
  <si>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</si>
  <si>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</si>
  <si>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</si>
  <si>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</si>
  <si>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</si>
  <si>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</si>
  <si>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</si>
  <si>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</si>
  <si>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</si>
  <si>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</si>
  <si>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</si>
  <si>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</si>
  <si>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</si>
  <si>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</si>
  <si>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</si>
  <si>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</si>
  <si>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</si>
  <si>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</si>
  <si>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</si>
  <si>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</si>
  <si>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</si>
  <si>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</si>
  <si>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</si>
  <si>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</si>
  <si>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</si>
  <si>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</si>
  <si>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</si>
  <si>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</si>
  <si>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</si>
  <si>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</si>
  <si>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</si>
  <si>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</si>
  <si>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</si>
  <si>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</si>
  <si>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</si>
  <si>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</si>
  <si>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</si>
  <si>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</si>
  <si>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</si>
  <si>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</si>
  <si>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</si>
  <si>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</si>
  <si>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</si>
  <si>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</si>
  <si>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</si>
  <si>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</si>
  <si>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</si>
  <si>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</si>
  <si>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</si>
  <si>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</si>
  <si>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</si>
  <si>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</si>
  <si>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</si>
  <si>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</si>
  <si>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</si>
  <si>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</si>
  <si>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</si>
  <si>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</si>
  <si>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</si>
  <si>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</si>
  <si>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</si>
  <si>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</si>
  <si>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</si>
  <si>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</si>
  <si>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</si>
  <si>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</si>
  <si>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</si>
  <si>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</si>
  <si>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</si>
  <si>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</si>
  <si>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</si>
  <si>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</si>
  <si>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</si>
  <si>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</si>
  <si>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</si>
  <si>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</si>
  <si>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</si>
  <si>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</si>
  <si>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</si>
  <si>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</si>
  <si>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</si>
  <si>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</si>
  <si>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</si>
  <si>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</si>
  <si>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</si>
  <si>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</si>
  <si>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</si>
  <si>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</si>
  <si>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</si>
  <si>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</si>
  <si>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</si>
  <si>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</si>
  <si>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</si>
  <si>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</si>
  <si>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</si>
  <si>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</si>
  <si>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</si>
  <si>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</si>
  <si>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</si>
  <si>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</si>
  <si>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</si>
  <si>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</si>
  <si>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</si>
  <si>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</si>
  <si>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</si>
  <si>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</si>
  <si>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</si>
  <si>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</si>
  <si>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</si>
  <si>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</si>
  <si>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</si>
  <si>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</si>
  <si>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</si>
  <si>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</si>
  <si>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</si>
  <si>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</si>
  <si>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</si>
  <si>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</si>
  <si>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</si>
  <si>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</si>
  <si>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</si>
  <si>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</si>
  <si>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</si>
  <si>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</si>
  <si>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</si>
  <si>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</si>
  <si>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</si>
  <si>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</si>
  <si>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</si>
  <si>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</si>
  <si>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</si>
  <si>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</si>
  <si>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</si>
  <si>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</si>
  <si>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</si>
  <si>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</si>
  <si>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</si>
  <si>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</si>
  <si>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</si>
  <si>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</si>
  <si>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</si>
  <si>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</si>
  <si>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</si>
  <si>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</si>
  <si>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</si>
  <si>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</si>
  <si>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</si>
  <si>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</si>
  <si>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</si>
  <si>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</si>
  <si>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</si>
  <si>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</si>
  <si>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</si>
  <si>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</si>
  <si>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</si>
  <si>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</si>
  <si>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</si>
  <si>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</si>
  <si>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</si>
  <si>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</si>
  <si>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</si>
  <si>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</si>
  <si>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</si>
  <si>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</si>
  <si>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</si>
  <si>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</si>
  <si>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</si>
  <si>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</si>
  <si>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</si>
  <si>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</si>
  <si>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</si>
  <si>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</si>
  <si>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</si>
  <si>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</si>
  <si>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</si>
  <si>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</si>
  <si>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</si>
  <si>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</si>
  <si>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</si>
  <si>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</si>
  <si>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</si>
  <si>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</si>
  <si>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</si>
  <si>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</si>
  <si>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</si>
  <si>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</si>
  <si>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</si>
  <si>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</si>
  <si>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</si>
  <si>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</si>
  <si>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</si>
  <si>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</si>
  <si>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</si>
  <si>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</si>
  <si>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</si>
  <si>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</si>
  <si>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</si>
  <si>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</si>
  <si>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</si>
  <si>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</si>
  <si>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</si>
  <si>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</si>
  <si>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</si>
  <si>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</si>
  <si>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</si>
  <si>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</si>
  <si>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</si>
  <si>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</si>
  <si>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</si>
  <si>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</si>
  <si>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</si>
  <si>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</si>
  <si>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</si>
  <si>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</si>
  <si>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</si>
  <si>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</si>
  <si>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</si>
  <si>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</si>
  <si>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</si>
  <si>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</si>
  <si>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</si>
  <si>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</si>
  <si>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</si>
  <si>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</si>
  <si>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</si>
  <si>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</si>
  <si>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</si>
  <si>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</si>
  <si>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</si>
  <si>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</si>
  <si>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</si>
  <si>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</si>
  <si>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</si>
  <si>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</si>
  <si>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</si>
  <si>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</si>
  <si>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</si>
  <si>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</si>
  <si>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</si>
  <si>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</si>
  <si>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</si>
  <si>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</si>
  <si>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</si>
  <si>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</si>
  <si>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</si>
  <si>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</si>
  <si>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</si>
  <si>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</si>
  <si>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</si>
  <si>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</si>
  <si>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</si>
  <si>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</si>
  <si>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</si>
  <si>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</si>
  <si>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</si>
  <si>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</si>
  <si>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</si>
  <si>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</si>
  <si>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</si>
  <si>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</si>
  <si>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</si>
  <si>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</si>
  <si>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</si>
  <si>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</si>
  <si>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</si>
  <si>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</si>
  <si>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</si>
  <si>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</si>
  <si>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</si>
  <si>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</si>
  <si>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</si>
  <si>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</si>
  <si>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</si>
  <si>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</si>
  <si>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</si>
  <si>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</si>
  <si>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</si>
  <si>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</si>
  <si>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</si>
  <si>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</si>
  <si>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</si>
  <si>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</si>
  <si>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</si>
  <si>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</si>
  <si>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</si>
  <si>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</si>
  <si>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</si>
  <si>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</si>
  <si>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</si>
  <si>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</si>
  <si>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</si>
  <si>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</si>
  <si>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</si>
  <si>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</si>
  <si>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</si>
  <si>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</si>
  <si>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</si>
  <si>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</si>
  <si>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</si>
  <si>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</si>
  <si>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</si>
  <si>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</si>
  <si>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</si>
  <si>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</si>
  <si>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</si>
  <si>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</si>
  <si>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</si>
  <si>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</si>
  <si>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</si>
  <si>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</si>
  <si>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</si>
  <si>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</si>
  <si>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</si>
  <si>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</si>
  <si>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</si>
  <si>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</si>
  <si>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</si>
  <si>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</si>
  <si>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</si>
  <si>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</si>
  <si>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</si>
  <si>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</si>
  <si>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</si>
  <si>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</si>
  <si>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</si>
  <si>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</si>
  <si>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</si>
  <si>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</si>
  <si>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</si>
  <si>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</si>
  <si>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</si>
  <si>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</si>
  <si>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</si>
  <si>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</si>
  <si>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</si>
  <si>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</si>
  <si>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</si>
  <si>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</si>
  <si>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</si>
  <si>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</si>
  <si>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</si>
  <si>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</si>
  <si>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</si>
  <si>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</si>
  <si>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</si>
  <si>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</si>
  <si>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</si>
  <si>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</si>
  <si>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</si>
  <si>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</si>
  <si>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</si>
  <si>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</si>
  <si>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</si>
  <si>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</si>
  <si>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</si>
  <si>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</si>
  <si>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</si>
  <si>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</si>
  <si>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</si>
  <si>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</si>
  <si>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</si>
  <si>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</si>
  <si>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</si>
  <si>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</si>
  <si>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</si>
  <si>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</si>
  <si>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</si>
  <si>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</si>
  <si>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</si>
  <si>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</si>
  <si>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</si>
  <si>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</si>
  <si>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</si>
  <si>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</si>
  <si>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</si>
  <si>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</si>
  <si>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</si>
  <si>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</si>
  <si>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</si>
  <si>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</si>
  <si>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</si>
  <si>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</si>
  <si>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</si>
  <si>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</si>
  <si>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</si>
  <si>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</si>
  <si>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</si>
  <si>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</si>
  <si>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</si>
  <si>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</si>
  <si>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</si>
  <si>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</si>
  <si>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</si>
  <si>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</si>
  <si>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</si>
  <si>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</si>
  <si>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</si>
  <si>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</si>
  <si>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</si>
  <si>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</si>
  <si>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</si>
  <si>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</si>
  <si>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</si>
  <si>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</si>
  <si>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</si>
  <si>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</si>
  <si>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</si>
  <si>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</si>
  <si>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</si>
  <si>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</si>
  <si>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</si>
  <si>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</si>
  <si>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</si>
  <si>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</si>
  <si>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</si>
  <si>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</si>
  <si>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</si>
  <si>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</si>
  <si>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</si>
  <si>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</si>
  <si>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</si>
  <si>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</si>
  <si>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</si>
  <si>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</si>
  <si>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</si>
  <si>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</si>
  <si>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</si>
  <si>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</si>
  <si>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</si>
  <si>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</si>
  <si>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</si>
  <si>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</si>
  <si>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</si>
  <si>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</si>
  <si>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</si>
  <si>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</si>
  <si>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</si>
  <si>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</si>
  <si>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</si>
  <si>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</si>
  <si>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</si>
  <si>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</si>
  <si>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</si>
  <si>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</si>
  <si>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</si>
  <si>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</si>
  <si>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</si>
  <si>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</si>
  <si>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</si>
  <si>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</si>
  <si>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</si>
  <si>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</si>
  <si>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</si>
  <si>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</si>
  <si>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</si>
  <si>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</si>
  <si>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</si>
  <si>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</si>
  <si>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</si>
  <si>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</si>
  <si>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</si>
  <si>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</si>
  <si>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</si>
  <si>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</si>
  <si>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</si>
  <si>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</si>
  <si>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</si>
  <si>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</si>
  <si>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</si>
  <si>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</si>
  <si>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</si>
  <si>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</si>
  <si>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</si>
  <si>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</si>
  <si>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</si>
  <si>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</si>
  <si>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</si>
  <si>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</si>
  <si>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</si>
  <si>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</si>
  <si>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</si>
  <si>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</si>
  <si>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</si>
  <si>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</si>
  <si>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</si>
  <si>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</si>
  <si>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</si>
  <si>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</si>
  <si>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</si>
  <si>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</si>
  <si>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</si>
  <si>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</si>
  <si>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</si>
  <si>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</si>
  <si>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</si>
  <si>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</si>
  <si>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</si>
  <si>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</si>
  <si>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</si>
  <si>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</si>
  <si>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</si>
  <si>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</si>
  <si>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</si>
  <si>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</si>
  <si>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</si>
  <si>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</si>
  <si>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</si>
  <si>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</si>
  <si>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</si>
  <si>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</si>
  <si>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</si>
  <si>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</si>
  <si>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</si>
  <si>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</si>
  <si>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</si>
  <si>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</si>
  <si>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</si>
  <si>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</si>
  <si>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</si>
  <si>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</si>
  <si>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</si>
  <si>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</si>
  <si>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</si>
  <si>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</si>
  <si>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</si>
  <si>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</si>
  <si>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</si>
  <si>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</si>
  <si>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</si>
  <si>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</si>
  <si>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</si>
  <si>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</si>
  <si>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</si>
  <si>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</si>
  <si>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</si>
  <si>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</si>
  <si>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</si>
  <si>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</si>
  <si>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</si>
  <si>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</si>
  <si>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</si>
  <si>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</si>
  <si>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</si>
  <si>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</si>
  <si>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</si>
  <si>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</si>
  <si>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</si>
  <si>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</si>
  <si>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</si>
  <si>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</si>
  <si>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</si>
  <si>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</si>
  <si>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</si>
  <si>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</si>
  <si>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</si>
  <si>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</si>
  <si>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</si>
  <si>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</si>
  <si>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</si>
  <si>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</si>
  <si>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</si>
  <si>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</si>
  <si>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</si>
  <si>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</si>
  <si>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</si>
  <si>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</si>
  <si>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</si>
  <si>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</si>
  <si>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</si>
  <si>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</si>
  <si>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</si>
  <si>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</si>
  <si>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</si>
  <si>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</si>
  <si>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</si>
  <si>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</si>
  <si>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</si>
  <si>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</si>
  <si>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</si>
  <si>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</si>
  <si>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</si>
  <si>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</si>
  <si>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</si>
  <si>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</si>
  <si>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</si>
  <si>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</si>
  <si>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</si>
  <si>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</si>
  <si>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</si>
  <si>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</si>
  <si>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</si>
  <si>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</si>
  <si>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</si>
  <si>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</si>
  <si>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</si>
  <si>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</si>
  <si>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</si>
  <si>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</si>
  <si>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</si>
  <si>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</si>
  <si>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</si>
  <si>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</si>
  <si>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</si>
  <si>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</si>
  <si>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</si>
  <si>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</si>
  <si>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</si>
  <si>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</si>
  <si>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</si>
  <si>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</si>
  <si>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</si>
  <si>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</si>
  <si>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</si>
  <si>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</si>
  <si>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</si>
  <si>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</si>
  <si>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</si>
  <si>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</si>
  <si>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</si>
  <si>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</si>
  <si>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</si>
  <si>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</si>
  <si>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</si>
  <si>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</si>
  <si>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</si>
  <si>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</si>
  <si>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</si>
  <si>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</si>
  <si>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</si>
  <si>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</si>
  <si>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</si>
  <si>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</si>
  <si>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</si>
  <si>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</si>
  <si>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</si>
  <si>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</si>
  <si>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</si>
  <si>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</si>
  <si>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</si>
  <si>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</si>
  <si>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</si>
  <si>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</si>
  <si>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</si>
  <si>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</si>
  <si>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</si>
  <si>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</si>
  <si>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</si>
  <si>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</si>
  <si>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</si>
  <si>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</si>
  <si>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</si>
  <si>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</si>
  <si>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</si>
  <si>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</si>
  <si>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</si>
  <si>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</si>
  <si>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</si>
  <si>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</si>
  <si>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</si>
  <si>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</si>
  <si>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</si>
  <si>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</si>
  <si>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</si>
  <si>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</si>
  <si>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</si>
  <si>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</si>
  <si>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</si>
  <si>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</si>
  <si>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</si>
  <si>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</si>
  <si>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</si>
  <si>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</si>
  <si>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</si>
  <si>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</si>
  <si>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</si>
  <si>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</si>
  <si>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</si>
  <si>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</si>
  <si>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</si>
  <si>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</si>
  <si>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</si>
  <si>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</si>
  <si>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</si>
  <si>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</si>
  <si>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</si>
  <si>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</si>
  <si>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</si>
  <si>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</si>
  <si>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</si>
  <si>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</si>
  <si>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</si>
  <si>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</si>
  <si>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</si>
  <si>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</si>
  <si>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</si>
  <si>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</si>
  <si>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</si>
  <si>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</si>
  <si>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</si>
  <si>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</si>
  <si>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</si>
  <si>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</si>
  <si>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</si>
  <si>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</si>
  <si>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</si>
  <si>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</si>
  <si>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</si>
  <si>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</si>
  <si>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</si>
  <si>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</si>
  <si>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</si>
  <si>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</si>
  <si>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</si>
  <si>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</si>
  <si>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</si>
  <si>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</si>
  <si>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</si>
  <si>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</si>
  <si>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</si>
  <si>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</si>
  <si>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</si>
  <si>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</si>
  <si>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</si>
  <si>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</si>
  <si>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</si>
  <si>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</si>
  <si>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</si>
  <si>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</si>
  <si>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</si>
  <si>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</si>
  <si>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</si>
  <si>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</si>
  <si>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</si>
  <si>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</si>
  <si>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</si>
  <si>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</si>
  <si>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</si>
  <si>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</si>
  <si>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</si>
  <si>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</si>
  <si>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</si>
  <si>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</si>
  <si>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</si>
  <si>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</si>
  <si>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</si>
  <si>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</si>
  <si>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</si>
  <si>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</si>
  <si>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</si>
  <si>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</si>
  <si>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</si>
  <si>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</si>
  <si>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</si>
  <si>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</si>
  <si>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</si>
  <si>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</si>
  <si>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</si>
  <si>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</si>
  <si>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</si>
  <si>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</si>
  <si>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</si>
  <si>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</si>
  <si>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</si>
  <si>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</si>
  <si>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</si>
  <si>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</si>
  <si>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</si>
  <si>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</si>
  <si>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</si>
  <si>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</si>
  <si>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</si>
  <si>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</si>
  <si>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</si>
  <si>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</si>
  <si>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</si>
  <si>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</si>
  <si>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</si>
  <si>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</si>
  <si>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</si>
  <si>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</si>
  <si>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</si>
  <si>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</si>
  <si>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</si>
  <si>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</si>
  <si>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</si>
  <si>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</si>
  <si>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</si>
  <si>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</si>
  <si>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</si>
  <si>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</si>
  <si>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</si>
  <si>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</si>
  <si>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</si>
  <si>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</si>
  <si>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</si>
  <si>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</si>
  <si>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</si>
  <si>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</si>
  <si>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</si>
  <si>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</si>
  <si>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</si>
  <si>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</si>
  <si>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</si>
  <si>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</si>
  <si>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</si>
  <si>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</si>
  <si>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</si>
  <si>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</si>
  <si>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</si>
  <si>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</si>
  <si>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</si>
  <si>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</si>
  <si>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</si>
  <si>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</si>
  <si>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</si>
  <si>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</si>
  <si>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</si>
  <si>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</si>
  <si>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</si>
  <si>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</si>
  <si>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</si>
  <si>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</si>
  <si>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</si>
  <si>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</si>
  <si>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</si>
  <si>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</si>
  <si>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</si>
  <si>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</si>
  <si>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</si>
  <si>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</si>
  <si>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</si>
  <si>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</si>
  <si>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</si>
  <si>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</si>
  <si>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</si>
  <si>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</si>
  <si>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</si>
  <si>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</si>
  <si>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</si>
  <si>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</si>
  <si>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</si>
  <si>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</si>
  <si>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</si>
  <si>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</si>
  <si>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</si>
  <si>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</si>
  <si>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</si>
  <si>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</si>
  <si>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</si>
  <si>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</si>
  <si>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</si>
  <si>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</si>
  <si>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</si>
  <si>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</si>
  <si>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</si>
  <si>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</si>
  <si>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</si>
  <si>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</si>
  <si>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</si>
  <si>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</si>
  <si>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</si>
  <si>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</si>
  <si>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</si>
  <si>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</si>
  <si>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</si>
  <si>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</si>
  <si>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</si>
  <si>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</si>
  <si>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</si>
  <si>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</si>
  <si>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</si>
  <si>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</si>
  <si>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</si>
  <si>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</si>
  <si>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</si>
  <si>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</si>
  <si>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</si>
  <si>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</si>
  <si>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</si>
  <si>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</si>
  <si>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</si>
  <si>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</si>
  <si>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</si>
  <si>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</si>
  <si>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</si>
  <si>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</si>
  <si>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</si>
  <si>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</si>
  <si>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</si>
  <si>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</si>
  <si>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</si>
  <si>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</si>
  <si>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</si>
  <si>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</si>
  <si>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</si>
  <si>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</si>
  <si>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</si>
  <si>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</si>
  <si>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</si>
  <si>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</si>
  <si>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</si>
  <si>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</si>
  <si>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</si>
  <si>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</si>
  <si>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</si>
  <si>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</si>
  <si>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</si>
  <si>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</si>
  <si>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</si>
  <si>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</si>
  <si>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</si>
  <si>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</si>
  <si>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</si>
  <si>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</si>
  <si>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</si>
  <si>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</si>
  <si>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</si>
  <si>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</si>
  <si>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</si>
  <si>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</si>
  <si>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</si>
  <si>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</si>
  <si>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</si>
  <si>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</si>
  <si>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</si>
  <si>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</si>
  <si>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</si>
  <si>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</si>
  <si>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</si>
  <si>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</si>
  <si>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</si>
  <si>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</si>
  <si>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</si>
  <si>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</si>
  <si>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</si>
  <si>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</si>
  <si>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</si>
  <si>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</si>
  <si>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</si>
  <si>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</si>
  <si>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</si>
  <si>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</si>
  <si>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</si>
  <si>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</si>
  <si>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</si>
  <si>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</si>
  <si>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</si>
  <si>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</si>
  <si>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</si>
  <si>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</si>
  <si>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</si>
  <si>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</si>
  <si>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</si>
  <si>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</si>
  <si>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</si>
  <si>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</si>
  <si>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</si>
  <si>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</si>
  <si>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</si>
  <si>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</si>
  <si>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</si>
  <si>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</si>
  <si>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</si>
  <si>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</si>
  <si>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</si>
  <si>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</si>
  <si>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</si>
  <si>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</si>
  <si>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</si>
  <si>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</si>
  <si>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</si>
  <si>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</si>
  <si>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</si>
  <si>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</si>
  <si>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</si>
  <si>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</si>
  <si>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</si>
  <si>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</si>
  <si>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</si>
  <si>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</si>
  <si>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</si>
  <si>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</si>
  <si>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</si>
  <si>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</si>
  <si>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</si>
  <si>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</si>
  <si>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</si>
  <si>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</si>
  <si>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</si>
  <si>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</si>
  <si>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</si>
  <si>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</si>
  <si>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</si>
  <si>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</si>
  <si>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</si>
  <si>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</si>
  <si>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</si>
  <si>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</si>
  <si>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</si>
  <si>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</si>
  <si>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</si>
  <si>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</si>
  <si>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</si>
  <si>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</si>
  <si>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</si>
  <si>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</si>
  <si>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</si>
  <si>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</si>
  <si>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</si>
  <si>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</si>
  <si>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</si>
  <si>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</si>
  <si>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</si>
  <si>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</si>
  <si>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</si>
  <si>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</si>
  <si>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</si>
  <si>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</si>
  <si>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</si>
  <si>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</si>
  <si>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</si>
  <si>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</si>
  <si>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</si>
  <si>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</si>
  <si>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</si>
  <si>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</si>
  <si>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</si>
  <si>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</si>
  <si>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</si>
  <si>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</si>
  <si>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</si>
  <si>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</si>
  <si>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</si>
  <si>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</si>
  <si>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</si>
  <si>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</si>
  <si>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</si>
  <si>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</si>
  <si>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</si>
  <si>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</si>
  <si>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</si>
  <si>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</si>
  <si>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</si>
  <si>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</si>
  <si>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</si>
  <si>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</si>
  <si>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</si>
  <si>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</si>
  <si>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</si>
  <si>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</si>
  <si>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</si>
  <si>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</si>
  <si>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</si>
  <si>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</si>
  <si>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</si>
  <si>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</si>
  <si>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</si>
  <si>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</si>
  <si>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</si>
  <si>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</si>
  <si>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</si>
  <si>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</si>
  <si>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</si>
  <si>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</si>
  <si>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</si>
  <si>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</si>
  <si>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</si>
  <si>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</si>
  <si>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</si>
  <si>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</si>
  <si>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</si>
  <si>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</si>
  <si>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</si>
  <si>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</si>
  <si>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</si>
  <si>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</si>
  <si>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</si>
  <si>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</si>
  <si>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</si>
  <si>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</si>
  <si>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</si>
  <si>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</si>
  <si>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</si>
  <si>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</si>
  <si>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</si>
  <si>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</si>
  <si>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</si>
  <si>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</si>
  <si>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</si>
  <si>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</si>
  <si>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</si>
  <si>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</si>
  <si>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</si>
  <si>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</si>
  <si>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</si>
  <si>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</si>
  <si>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</si>
  <si>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</si>
  <si>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</si>
  <si>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</si>
  <si>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</si>
  <si>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</si>
  <si>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</si>
  <si>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</si>
  <si>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</si>
  <si>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</si>
  <si>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</si>
  <si>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</si>
  <si>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</si>
  <si>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</si>
  <si>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</si>
  <si>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</si>
  <si>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</si>
  <si>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</si>
  <si>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</si>
  <si>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</si>
  <si>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</si>
  <si>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</si>
  <si>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</si>
  <si>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</si>
  <si>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</si>
  <si>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</si>
  <si>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</si>
  <si>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</si>
  <si>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</si>
  <si>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</si>
  <si>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</si>
  <si>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</si>
  <si>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</si>
  <si>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</si>
  <si>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</si>
  <si>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</si>
  <si>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</si>
  <si>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</si>
  <si>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</si>
  <si>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</si>
  <si>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</si>
  <si>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</si>
  <si>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</si>
  <si>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</si>
  <si>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</si>
  <si>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</si>
  <si>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</si>
  <si>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</si>
  <si>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</si>
  <si>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</si>
  <si>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</si>
  <si>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</si>
  <si>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</si>
  <si>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</si>
  <si>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</si>
  <si>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</si>
  <si>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</si>
  <si>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</si>
  <si>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</si>
  <si>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</si>
  <si>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</si>
  <si>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</si>
  <si>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</si>
  <si>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</si>
  <si>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</si>
  <si>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</si>
  <si>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</si>
  <si>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</si>
  <si>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</si>
  <si>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</si>
  <si>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</si>
  <si>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</si>
  <si>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</si>
  <si>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</si>
  <si>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</si>
  <si>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</si>
  <si>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</si>
  <si>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</si>
  <si>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</si>
  <si>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</si>
  <si>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</si>
  <si>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</si>
  <si>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</si>
  <si>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</si>
  <si>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</si>
  <si>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</si>
  <si>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</si>
  <si>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</si>
  <si>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</si>
  <si>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</si>
  <si>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</si>
  <si>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</si>
  <si>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</si>
  <si>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</si>
  <si>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</si>
  <si>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</si>
  <si>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</si>
  <si>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</si>
  <si>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</si>
  <si>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</si>
  <si>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</si>
  <si>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</si>
  <si>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</si>
  <si>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</si>
  <si>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</si>
  <si>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</si>
  <si>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</si>
  <si>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</si>
  <si>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</si>
  <si>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</si>
  <si>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</si>
  <si>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</si>
  <si>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</si>
  <si>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</si>
  <si>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</si>
  <si>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</si>
  <si>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</si>
  <si>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</si>
  <si>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</si>
  <si>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</si>
  <si>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</si>
  <si>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</si>
  <si>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</si>
  <si>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</si>
  <si>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</si>
  <si>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</si>
  <si>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</si>
  <si>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</si>
  <si>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</si>
  <si>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</si>
  <si>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</si>
  <si>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</si>
  <si>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</si>
  <si>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</si>
  <si>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</si>
  <si>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</si>
  <si>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</si>
  <si>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</si>
  <si>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</si>
  <si>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</si>
  <si>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</si>
  <si>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</si>
  <si>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</si>
  <si>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</si>
  <si>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</si>
  <si>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</si>
  <si>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</si>
  <si>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</si>
  <si>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</si>
  <si>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</si>
  <si>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</si>
  <si>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</si>
  <si>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</si>
  <si>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</si>
  <si>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</si>
  <si>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</si>
  <si>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</si>
  <si>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</si>
  <si>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</si>
  <si>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</si>
  <si>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</si>
  <si>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</si>
  <si>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</si>
  <si>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</si>
  <si>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</si>
  <si>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</si>
  <si>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</si>
  <si>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</si>
  <si>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</si>
  <si>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</si>
  <si>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</si>
  <si>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</si>
  <si>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</si>
  <si>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</si>
  <si>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</si>
  <si>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</si>
  <si>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</si>
  <si>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</si>
  <si>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</si>
  <si>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</si>
  <si>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</si>
  <si>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</si>
  <si>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</si>
  <si>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</si>
  <si>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</si>
  <si>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</si>
  <si>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</si>
  <si>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</si>
  <si>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</si>
  <si>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</si>
  <si>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</si>
  <si>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</si>
  <si>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</si>
  <si>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</si>
  <si>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</si>
  <si>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</si>
  <si>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</si>
  <si>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</si>
  <si>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</si>
  <si>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</si>
  <si>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</si>
  <si>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</si>
  <si>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</si>
  <si>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</si>
  <si>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</si>
  <si>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</si>
  <si>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</si>
  <si>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</si>
  <si>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</si>
  <si>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</si>
  <si>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</si>
  <si>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</si>
  <si>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</si>
  <si>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</si>
  <si>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</si>
  <si>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</si>
  <si>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</si>
  <si>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</si>
  <si>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</si>
  <si>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</si>
  <si>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</si>
  <si>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</si>
  <si>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</si>
  <si>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</si>
  <si>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</si>
  <si>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</si>
  <si>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</si>
  <si>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</si>
  <si>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</si>
  <si>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</si>
  <si>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</si>
  <si>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</si>
  <si>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</si>
  <si>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</si>
  <si>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</si>
  <si>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</si>
  <si>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</si>
  <si>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</si>
  <si>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</si>
  <si>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</si>
  <si>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</si>
  <si>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</si>
  <si>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</si>
  <si>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</si>
  <si>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</si>
  <si>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</si>
  <si>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</si>
  <si>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</si>
  <si>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</si>
  <si>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</si>
  <si>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</si>
  <si>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</si>
  <si>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</si>
  <si>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</si>
  <si>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</si>
  <si>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</si>
  <si>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</si>
  <si>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</si>
  <si>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</si>
  <si>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</si>
  <si>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</si>
  <si>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</si>
  <si>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</si>
  <si>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</si>
  <si>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</si>
  <si>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</si>
  <si>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</si>
  <si>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</si>
  <si>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</si>
  <si>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</si>
  <si>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</si>
  <si>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</si>
  <si>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</si>
  <si>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</si>
  <si>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</si>
  <si>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</si>
  <si>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</si>
  <si>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</si>
  <si>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</si>
  <si>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</si>
  <si>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</si>
  <si>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</si>
  <si>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</si>
  <si>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</si>
  <si>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</si>
  <si>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</si>
  <si>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</si>
  <si>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</si>
  <si>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</si>
  <si>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</si>
  <si>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</si>
  <si>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</si>
  <si>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</si>
  <si>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</si>
  <si>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</si>
  <si>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</si>
  <si>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</si>
  <si>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</si>
  <si>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</si>
  <si>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</si>
  <si>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</si>
  <si>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</si>
  <si>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</si>
  <si>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</si>
  <si>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</si>
  <si>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</si>
  <si>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</si>
  <si>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</si>
  <si>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</si>
  <si>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</si>
  <si>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</si>
  <si>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</si>
  <si>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</si>
  <si>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</si>
  <si>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</si>
  <si>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</si>
  <si>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</si>
  <si>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</si>
  <si>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</si>
  <si>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</si>
  <si>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</si>
  <si>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</si>
  <si>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</si>
  <si>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</si>
  <si>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</si>
  <si>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</si>
  <si>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</si>
  <si>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</si>
  <si>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</si>
  <si>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</si>
  <si>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</si>
  <si>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</si>
  <si>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</si>
  <si>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</si>
  <si>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</si>
  <si>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</si>
  <si>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</si>
  <si>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</si>
  <si>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</si>
  <si>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</si>
  <si>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</si>
  <si>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</si>
  <si>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</si>
  <si>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</si>
  <si>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</si>
  <si>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</si>
  <si>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</si>
  <si>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</si>
  <si>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</si>
  <si>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</si>
  <si>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</si>
  <si>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</si>
  <si>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</si>
  <si>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</si>
  <si>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</si>
  <si>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</si>
  <si>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</si>
  <si>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</si>
  <si>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</si>
  <si>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</si>
  <si>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</si>
  <si>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</si>
  <si>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</si>
  <si>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</si>
  <si>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</si>
  <si>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</si>
  <si>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</si>
  <si>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</si>
  <si>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</si>
  <si>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</si>
  <si>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</si>
  <si>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</si>
  <si>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</si>
  <si>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</si>
  <si>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</si>
  <si>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</si>
  <si>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</si>
  <si>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</si>
  <si>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</si>
  <si>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</si>
  <si>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</si>
  <si>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</si>
  <si>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</si>
  <si>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</si>
  <si>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</si>
  <si>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</si>
  <si>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</si>
  <si>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</si>
  <si>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</si>
  <si>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</si>
  <si>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</si>
  <si>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</si>
  <si>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</si>
  <si>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</si>
  <si>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</si>
  <si>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</si>
  <si>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</si>
  <si>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</si>
  <si>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</si>
  <si>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</si>
  <si>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</si>
  <si>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</si>
  <si>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</si>
  <si>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</si>
  <si>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</si>
  <si>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</si>
  <si>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</si>
  <si>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</si>
  <si>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</si>
  <si>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</si>
  <si>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</si>
  <si>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</si>
  <si>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</si>
  <si>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</si>
  <si>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</si>
  <si>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</si>
  <si>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</si>
  <si>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</si>
  <si>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</si>
  <si>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</si>
  <si>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</si>
  <si>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</si>
  <si>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</si>
  <si>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</si>
  <si>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</si>
  <si>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</si>
  <si>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</si>
  <si>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</si>
  <si>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</si>
  <si>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</si>
  <si>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</si>
  <si>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</si>
  <si>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</si>
  <si>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</si>
  <si>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</si>
  <si>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</si>
  <si>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</si>
  <si>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</si>
  <si>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</si>
  <si>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</si>
  <si>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</si>
  <si>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</si>
  <si>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</si>
  <si>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</si>
  <si>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</si>
  <si>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</si>
  <si>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</si>
  <si>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</si>
  <si>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</si>
  <si>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</si>
  <si>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</si>
  <si>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</si>
  <si>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</si>
  <si>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</si>
  <si>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</si>
  <si>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</si>
  <si>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</si>
  <si>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</si>
  <si>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</si>
  <si>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</si>
  <si>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</si>
  <si>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</si>
  <si>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</si>
  <si>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</si>
  <si>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</si>
  <si>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</si>
  <si>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</si>
  <si>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</si>
  <si>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</si>
  <si>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</si>
  <si>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</si>
  <si>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</si>
  <si>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</si>
  <si>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</si>
  <si>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</si>
  <si>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</si>
  <si>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</si>
  <si>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</si>
  <si>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</si>
  <si>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</si>
  <si>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</si>
  <si>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</si>
  <si>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</si>
  <si>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</si>
  <si>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</si>
  <si>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</si>
  <si>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</si>
  <si>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</si>
  <si>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</si>
  <si>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</si>
  <si>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</si>
  <si>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</si>
  <si>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</si>
  <si>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</si>
  <si>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</si>
  <si>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</si>
  <si>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</si>
  <si>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</si>
  <si>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</si>
  <si>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</si>
  <si>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</si>
  <si>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</si>
  <si>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</si>
  <si>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</si>
  <si>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</si>
  <si>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</si>
  <si>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</si>
  <si>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</si>
  <si>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</si>
  <si>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</si>
  <si>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</si>
  <si>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</si>
  <si>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</si>
  <si>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</si>
  <si>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</si>
  <si>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</si>
  <si>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</si>
  <si>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</si>
  <si>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</si>
  <si>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</si>
  <si>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</si>
  <si>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</si>
  <si>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</si>
  <si>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</si>
  <si>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</si>
  <si>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</si>
  <si>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</si>
  <si>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</si>
  <si>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</si>
  <si>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</si>
  <si>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</si>
  <si>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</si>
  <si>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</si>
  <si>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</si>
  <si>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</si>
  <si>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</si>
  <si>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</si>
  <si>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</si>
  <si>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</si>
  <si>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</si>
  <si>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</si>
  <si>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</si>
  <si>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</si>
  <si>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</si>
  <si>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</si>
  <si>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</si>
  <si>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</si>
  <si>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</si>
  <si>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</si>
  <si>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</si>
  <si>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</si>
  <si>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</si>
  <si>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</si>
  <si>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</si>
  <si>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</si>
  <si>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</si>
  <si>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</si>
  <si>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</si>
  <si>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</si>
  <si>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</si>
  <si>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</si>
  <si>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</si>
  <si>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</si>
  <si>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</si>
  <si>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</si>
  <si>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</si>
  <si>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</si>
  <si>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</si>
  <si>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</si>
  <si>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</si>
  <si>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</si>
  <si>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</si>
  <si>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</si>
  <si>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</si>
  <si>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</si>
  <si>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</si>
  <si>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</si>
  <si>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</si>
  <si>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</si>
  <si>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</si>
  <si>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</si>
  <si>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</si>
  <si>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</si>
  <si>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</si>
  <si>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</si>
  <si>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</si>
  <si>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</si>
  <si>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</si>
  <si>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</si>
  <si>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</si>
  <si>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</si>
  <si>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</si>
  <si>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</si>
  <si>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</si>
  <si>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</si>
  <si>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</si>
  <si>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</si>
  <si>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</si>
  <si>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</si>
  <si>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</si>
  <si>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</si>
  <si>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</si>
  <si>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</si>
  <si>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</si>
  <si>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</si>
  <si>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</si>
  <si>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</si>
  <si>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</si>
  <si>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</si>
  <si>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</si>
  <si>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</si>
  <si>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</si>
  <si>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</si>
  <si>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</si>
  <si>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</si>
  <si>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</si>
  <si>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</si>
  <si>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</si>
  <si>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</si>
  <si>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</si>
  <si>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</si>
  <si>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</si>
  <si>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</si>
  <si>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</si>
  <si>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</si>
  <si>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</si>
  <si>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</si>
  <si>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</si>
  <si>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</si>
  <si>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</si>
  <si>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</si>
  <si>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</si>
  <si>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</si>
  <si>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</si>
  <si>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</si>
  <si>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</si>
  <si>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</si>
  <si>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</si>
  <si>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</si>
  <si>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</si>
  <si>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</si>
  <si>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</si>
  <si>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</si>
  <si>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</si>
  <si>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</si>
  <si>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</si>
  <si>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</si>
  <si>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</si>
  <si>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</si>
  <si>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</si>
  <si>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</si>
  <si>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</si>
  <si>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</si>
  <si>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</si>
  <si>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</si>
  <si>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</si>
  <si>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</si>
  <si>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</si>
  <si>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</si>
  <si>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</si>
  <si>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</si>
  <si>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</si>
  <si>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</si>
  <si>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</si>
  <si>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</si>
  <si>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</si>
  <si>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</si>
  <si>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</si>
  <si>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</si>
  <si>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</si>
  <si>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</si>
  <si>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</si>
  <si>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</si>
  <si>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</si>
  <si>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</si>
  <si>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</si>
  <si>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</si>
  <si>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</si>
  <si>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</si>
  <si>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</si>
  <si>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</si>
  <si>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</si>
  <si>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</si>
  <si>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</si>
  <si>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</si>
  <si>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</si>
  <si>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</si>
  <si>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</si>
  <si>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</si>
  <si>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</si>
  <si>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</si>
  <si>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</si>
  <si>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</si>
  <si>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</si>
  <si>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</si>
  <si>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</si>
  <si>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</si>
  <si>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</si>
  <si>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</si>
  <si>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</si>
  <si>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</si>
  <si>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</si>
  <si>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</si>
  <si>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</si>
  <si>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</si>
  <si>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</si>
  <si>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</si>
  <si>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</si>
  <si>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</si>
  <si>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</si>
  <si>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</si>
  <si>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</si>
  <si>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</si>
  <si>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</si>
  <si>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</si>
  <si>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</si>
  <si>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</si>
  <si>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</si>
  <si>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</si>
  <si>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</si>
  <si>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</si>
  <si>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</si>
  <si>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</si>
  <si>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</si>
  <si>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</si>
  <si>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</si>
  <si>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</si>
  <si>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</si>
  <si>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</si>
  <si>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</si>
  <si>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</si>
  <si>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</si>
  <si>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</si>
  <si>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</si>
  <si>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</si>
  <si>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</si>
  <si>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</si>
  <si>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</si>
  <si>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</si>
  <si>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</si>
  <si>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</si>
  <si>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</si>
  <si>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</si>
  <si>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</si>
  <si>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</si>
  <si>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</si>
  <si>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</si>
  <si>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</si>
  <si>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</si>
  <si>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</si>
  <si>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</si>
  <si>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</si>
  <si>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</si>
  <si>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</si>
  <si>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</si>
  <si>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</si>
  <si>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</si>
  <si>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</si>
  <si>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</si>
  <si>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</si>
  <si>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</si>
  <si>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</si>
  <si>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</si>
  <si>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</si>
  <si>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</si>
  <si>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</si>
  <si>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</si>
  <si>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</si>
  <si>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</si>
  <si>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</si>
  <si>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</si>
  <si>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</si>
  <si>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</si>
  <si>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</si>
  <si>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</si>
  <si>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</si>
  <si>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</si>
  <si>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</si>
  <si>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</si>
  <si>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</si>
  <si>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</si>
  <si>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</si>
  <si>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</si>
  <si>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</si>
  <si>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</si>
  <si>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</si>
  <si>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</si>
  <si>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</si>
  <si>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</si>
  <si>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</si>
  <si>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</si>
  <si>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</si>
  <si>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</si>
  <si>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</si>
  <si>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</si>
  <si>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</si>
  <si>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</si>
  <si>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</si>
  <si>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</si>
  <si>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</si>
  <si>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</si>
  <si>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</si>
  <si>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</si>
  <si>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</si>
  <si>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</si>
  <si>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</si>
  <si>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</si>
  <si>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</si>
  <si>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</si>
  <si>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</si>
  <si>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</si>
  <si>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</si>
  <si>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</si>
  <si>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</si>
  <si>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</si>
  <si>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</si>
  <si>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</si>
  <si>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</si>
  <si>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</si>
  <si>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</si>
  <si>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</si>
  <si>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</si>
  <si>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</si>
  <si>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</si>
  <si>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</si>
  <si>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</si>
  <si>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</si>
  <si>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</si>
  <si>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</si>
  <si>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</si>
  <si>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</si>
  <si>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</si>
  <si>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</si>
  <si>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</si>
  <si>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</si>
  <si>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</si>
  <si>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</si>
  <si>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</si>
  <si>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</si>
  <si>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</si>
  <si>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</si>
  <si>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</si>
  <si>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</si>
  <si>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</si>
  <si>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</si>
  <si>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</si>
  <si>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</si>
  <si>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</si>
  <si>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</si>
  <si>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</si>
  <si>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</si>
  <si>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</si>
  <si>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</si>
  <si>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</si>
  <si>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</si>
  <si>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</si>
  <si>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</si>
  <si>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</si>
  <si>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</si>
  <si>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</si>
  <si>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</si>
  <si>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</si>
  <si>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</si>
  <si>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</si>
  <si>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</si>
  <si>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</si>
  <si>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</si>
  <si>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</si>
  <si>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</si>
  <si>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</si>
  <si>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</si>
  <si>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</si>
  <si>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</si>
  <si>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</si>
  <si>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</si>
  <si>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</si>
  <si>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</si>
  <si>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</si>
  <si>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</si>
  <si>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</si>
  <si>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</si>
  <si>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</si>
  <si>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</si>
  <si>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</si>
  <si>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</si>
  <si>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</si>
  <si>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</si>
  <si>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</si>
  <si>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</si>
  <si>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</si>
  <si>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</si>
  <si>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</si>
  <si>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</si>
  <si>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</si>
  <si>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</si>
  <si>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</si>
  <si>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</si>
  <si>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</si>
  <si>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</si>
  <si>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</si>
  <si>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</si>
  <si>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</si>
  <si>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</si>
  <si>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</si>
  <si>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</si>
  <si>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</si>
  <si>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</si>
  <si>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</si>
  <si>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</si>
  <si>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</si>
  <si>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</si>
  <si>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</si>
  <si>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</si>
  <si>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</si>
  <si>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</si>
  <si>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</si>
  <si>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</si>
  <si>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</si>
  <si>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</si>
  <si>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</si>
  <si>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</si>
  <si>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</si>
  <si>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</si>
  <si>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</si>
  <si>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</si>
  <si>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</si>
  <si>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</si>
  <si>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</si>
  <si>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</si>
  <si>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</si>
  <si>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</si>
  <si>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</si>
  <si>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</si>
  <si>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</si>
  <si>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</si>
  <si>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</si>
  <si>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</si>
  <si>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</si>
  <si>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</si>
  <si>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</si>
  <si>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</si>
  <si>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</si>
  <si>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</si>
  <si>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</si>
  <si>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</si>
  <si>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</si>
  <si>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</si>
  <si>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</si>
  <si>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</si>
  <si>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</si>
  <si>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</si>
  <si>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</si>
  <si>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</si>
  <si>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</si>
  <si>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</si>
  <si>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</si>
  <si>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</si>
  <si>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</si>
  <si>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</si>
  <si>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</si>
  <si>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</si>
  <si>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</si>
  <si>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</si>
  <si>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</si>
  <si>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</si>
  <si>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</si>
  <si>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</si>
  <si>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</si>
  <si>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</si>
  <si>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</si>
  <si>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</si>
  <si>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</si>
  <si>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</si>
  <si>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</si>
  <si>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</si>
  <si>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</si>
  <si>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</si>
  <si>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</si>
  <si>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</si>
  <si>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</si>
  <si>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</si>
  <si>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</si>
  <si>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</si>
  <si>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</si>
  <si>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</si>
  <si>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</si>
  <si>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</si>
  <si>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</si>
  <si>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</si>
  <si>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</si>
  <si>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</si>
  <si>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</si>
  <si>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</si>
  <si>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</si>
  <si>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</si>
  <si>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</si>
  <si>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</si>
  <si>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</si>
  <si>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</si>
  <si>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</si>
  <si>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</si>
  <si>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</si>
  <si>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</si>
  <si>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</si>
  <si>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</si>
  <si>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</si>
  <si>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</si>
  <si>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</si>
  <si>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</si>
  <si>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</si>
  <si>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</si>
  <si>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</si>
  <si>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</si>
  <si>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</si>
  <si>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</si>
  <si>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</si>
  <si>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</si>
  <si>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</si>
  <si>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</si>
  <si>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</si>
  <si>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</si>
  <si>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</si>
  <si>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</si>
  <si>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</si>
  <si>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</si>
  <si>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</si>
  <si>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</si>
  <si>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</si>
  <si>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</si>
  <si>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</si>
  <si>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</si>
  <si>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</si>
  <si>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</si>
  <si>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</si>
  <si>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</si>
  <si>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</si>
  <si>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</si>
  <si>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</si>
  <si>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</si>
  <si>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</si>
  <si>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</si>
  <si>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</si>
  <si>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</si>
  <si>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</si>
  <si>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</si>
  <si>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</si>
  <si>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</si>
  <si>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</si>
  <si>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</si>
  <si>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</si>
  <si>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</si>
  <si>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</si>
  <si>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</si>
  <si>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</si>
  <si>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</si>
  <si>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</si>
  <si>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</si>
  <si>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</si>
  <si>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</si>
  <si>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</si>
  <si>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</si>
  <si>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</si>
  <si>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</si>
  <si>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</si>
  <si>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</si>
  <si>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</si>
  <si>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</si>
  <si>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</si>
  <si>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</si>
  <si>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</si>
  <si>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</si>
  <si>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</si>
  <si>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</si>
  <si>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</si>
  <si>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</si>
  <si>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</si>
  <si>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</si>
  <si>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</si>
  <si>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</si>
  <si>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</si>
  <si>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</si>
  <si>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</si>
  <si>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</si>
  <si>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</si>
  <si>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</si>
  <si>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</si>
  <si>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</si>
  <si>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</si>
  <si>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</si>
  <si>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</si>
  <si>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</si>
  <si>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</si>
  <si>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</si>
  <si>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</si>
  <si>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</si>
  <si>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</si>
  <si>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</si>
  <si>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</si>
  <si>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</si>
  <si>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</si>
  <si>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</si>
  <si>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</si>
  <si>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</si>
  <si>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</si>
  <si>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</si>
  <si>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</si>
  <si>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</si>
  <si>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</si>
  <si>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</si>
  <si>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</si>
  <si>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</si>
  <si>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</si>
  <si>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</si>
  <si>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</si>
  <si>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</si>
  <si>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</si>
  <si>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</si>
  <si>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</si>
  <si>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</si>
  <si>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</si>
  <si>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</si>
  <si>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</si>
  <si>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</si>
  <si>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</si>
  <si>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</si>
  <si>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</si>
  <si>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</si>
  <si>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</si>
  <si>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</si>
  <si>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</si>
  <si>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</si>
  <si>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</si>
  <si>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</si>
  <si>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</si>
  <si>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</si>
  <si>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</si>
  <si>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</si>
  <si>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</si>
  <si>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</si>
  <si>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</si>
  <si>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</si>
  <si>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</si>
  <si>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</si>
  <si>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</si>
  <si>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</si>
  <si>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</si>
  <si>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</si>
  <si>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</si>
  <si>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</si>
  <si>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</si>
  <si>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</si>
  <si>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</si>
  <si>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</si>
  <si>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</si>
  <si>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</si>
  <si>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</si>
  <si>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</si>
  <si>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</si>
  <si>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</si>
  <si>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</si>
  <si>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</si>
  <si>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</si>
  <si>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</si>
  <si>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</si>
  <si>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</si>
  <si>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</si>
  <si>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</si>
  <si>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</si>
  <si>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</si>
  <si>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</si>
  <si>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</si>
  <si>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</si>
  <si>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</si>
  <si>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</si>
  <si>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</si>
  <si>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</si>
  <si>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</si>
  <si>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</si>
  <si>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</si>
  <si>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</si>
  <si>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</si>
  <si>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</si>
  <si>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</si>
  <si>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</si>
  <si>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</si>
  <si>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</si>
  <si>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</si>
  <si>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</si>
  <si>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</si>
  <si>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</si>
  <si>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</si>
  <si>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</si>
  <si>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</si>
  <si>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</si>
  <si>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</si>
  <si>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</si>
  <si>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</si>
  <si>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</si>
  <si>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</si>
  <si>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</si>
  <si>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</si>
  <si>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</si>
  <si>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</si>
  <si>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</si>
  <si>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</si>
  <si>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</si>
  <si>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</si>
  <si>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</si>
  <si>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</si>
  <si>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</si>
  <si>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</si>
  <si>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</si>
  <si>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</si>
  <si>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</si>
  <si>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</si>
  <si>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</si>
  <si>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</si>
  <si>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</si>
  <si>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</si>
  <si>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</si>
  <si>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</si>
  <si>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</si>
  <si>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</si>
  <si>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</si>
  <si>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</si>
  <si>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</si>
  <si>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</si>
  <si>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</si>
  <si>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</si>
  <si>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</si>
  <si>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</si>
  <si>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</si>
  <si>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</si>
  <si>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</si>
  <si>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</si>
  <si>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</si>
  <si>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</si>
  <si>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</si>
  <si>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</si>
  <si>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</si>
  <si>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</si>
  <si>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</si>
  <si>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</si>
  <si>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</si>
  <si>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</si>
  <si>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</si>
  <si>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</si>
  <si>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</si>
  <si>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</si>
  <si>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</si>
  <si>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</si>
  <si>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</si>
  <si>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</si>
  <si>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</si>
  <si>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</si>
  <si>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</si>
  <si>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</si>
  <si>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</si>
  <si>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</si>
  <si>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</si>
  <si>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</si>
  <si>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</si>
  <si>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</si>
  <si>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</si>
  <si>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</si>
  <si>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</si>
  <si>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</si>
  <si>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</si>
  <si>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</si>
  <si>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</si>
  <si>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</si>
  <si>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</si>
  <si>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</si>
  <si>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</si>
  <si>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</si>
  <si>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</si>
  <si>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</si>
  <si>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</si>
  <si>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</si>
  <si>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</si>
  <si>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</si>
  <si>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</si>
  <si>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</si>
  <si>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</si>
  <si>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</si>
  <si>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</si>
  <si>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</si>
  <si>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</si>
  <si>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</si>
  <si>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</si>
  <si>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</si>
  <si>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</si>
  <si>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</si>
  <si>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</si>
  <si>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</si>
  <si>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</si>
  <si>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</si>
  <si>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</si>
  <si>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</si>
  <si>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</si>
  <si>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</si>
  <si>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</si>
  <si>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</si>
  <si>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</si>
  <si>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</si>
  <si>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</si>
  <si>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</si>
  <si>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</si>
  <si>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</si>
  <si>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</si>
  <si>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</si>
  <si>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</si>
  <si>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</si>
  <si>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</si>
  <si>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</si>
  <si>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</si>
  <si>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</si>
  <si>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</si>
  <si>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</si>
  <si>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</si>
  <si>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</si>
  <si>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</si>
  <si>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</si>
  <si>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</si>
  <si>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</si>
  <si>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</si>
  <si>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</si>
  <si>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</si>
  <si>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</si>
  <si>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</si>
  <si>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</si>
  <si>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</si>
  <si>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</si>
  <si>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</si>
  <si>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</si>
  <si>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</si>
  <si>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</si>
  <si>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</si>
  <si>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</si>
  <si>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</si>
  <si>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</si>
  <si>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</si>
  <si>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</si>
  <si>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</si>
  <si>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</si>
  <si>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</si>
  <si>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</si>
  <si>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</si>
  <si>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</si>
  <si>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</si>
  <si>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</si>
  <si>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</si>
  <si>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</si>
  <si>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</si>
  <si>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</si>
  <si>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</si>
  <si>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</si>
  <si>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</si>
  <si>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</si>
  <si>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</si>
  <si>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</si>
  <si>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</si>
  <si>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</si>
  <si>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</si>
  <si>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</si>
  <si>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</si>
  <si>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</si>
  <si>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</si>
  <si>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</si>
  <si>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</si>
  <si>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</si>
  <si>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</si>
  <si>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</si>
  <si>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</si>
  <si>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</si>
  <si>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</si>
  <si>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</si>
  <si>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</si>
  <si>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</si>
  <si>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</si>
  <si>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</si>
  <si>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</si>
  <si>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</si>
  <si>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</si>
  <si>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</si>
  <si>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</si>
  <si>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</si>
  <si>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</si>
  <si>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</si>
  <si>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</si>
  <si>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</si>
  <si>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</si>
  <si>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</si>
  <si>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</si>
  <si>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</si>
  <si>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</si>
  <si>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</si>
  <si>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</si>
  <si>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</si>
  <si>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</si>
  <si>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</si>
  <si>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</si>
  <si>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</si>
  <si>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</si>
  <si>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</si>
  <si>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</si>
  <si>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</si>
  <si>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</si>
  <si>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</si>
  <si>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</si>
  <si>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</si>
  <si>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</si>
  <si>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</si>
  <si>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</si>
  <si>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</si>
  <si>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</si>
  <si>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</si>
  <si>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</si>
  <si>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</si>
  <si>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</si>
  <si>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</si>
  <si>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</si>
  <si>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</si>
  <si>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</si>
  <si>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</si>
  <si>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</si>
  <si>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</si>
  <si>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</si>
  <si>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</si>
  <si>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</si>
  <si>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</si>
  <si>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</si>
  <si>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</si>
  <si>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</si>
  <si>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</si>
  <si>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</si>
  <si>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</si>
  <si>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</si>
  <si>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</si>
  <si>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</si>
  <si>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</si>
  <si>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</si>
  <si>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</si>
  <si>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</si>
  <si>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</si>
  <si>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</si>
  <si>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</si>
  <si>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</si>
  <si>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</si>
  <si>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</si>
  <si>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</si>
  <si>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</si>
  <si>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</si>
  <si>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</si>
  <si>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</si>
  <si>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</si>
  <si>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</si>
  <si>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</si>
  <si>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</si>
  <si>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</si>
  <si>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</si>
  <si>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</si>
  <si>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</si>
  <si>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</si>
  <si>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</si>
  <si>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</si>
  <si>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</si>
  <si>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</si>
  <si>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</si>
  <si>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</si>
  <si>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</si>
  <si>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</si>
  <si>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</si>
  <si>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</si>
  <si>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</si>
  <si>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</si>
  <si>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</si>
  <si>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</si>
  <si>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</si>
  <si>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</si>
  <si>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</si>
  <si>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</si>
  <si>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</si>
  <si>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</si>
  <si>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</si>
  <si>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</si>
  <si>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</si>
  <si>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</si>
  <si>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</si>
  <si>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</si>
  <si>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</si>
  <si>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</si>
  <si>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</si>
  <si>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</si>
  <si>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</si>
  <si>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</si>
  <si>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</si>
  <si>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</si>
  <si>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</si>
  <si>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</si>
  <si>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</si>
  <si>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</si>
  <si>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</si>
  <si>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</si>
  <si>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</si>
  <si>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</si>
  <si>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</si>
  <si>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</si>
  <si>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</si>
  <si>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</si>
  <si>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</si>
  <si>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</si>
  <si>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</si>
  <si>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</si>
  <si>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</si>
  <si>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</si>
  <si>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</si>
  <si>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</si>
  <si>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</si>
  <si>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</si>
  <si>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</si>
  <si>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</si>
  <si>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</si>
  <si>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</si>
  <si>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</si>
  <si>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</si>
  <si>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</si>
  <si>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</si>
  <si>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</si>
  <si>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</si>
  <si>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</si>
  <si>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</si>
  <si>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</si>
  <si>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</si>
  <si>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</si>
  <si>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</si>
  <si>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</si>
  <si>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</si>
  <si>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</si>
  <si>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</si>
  <si>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</si>
  <si>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</si>
  <si>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</si>
  <si>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</si>
  <si>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</si>
  <si>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</si>
  <si>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</si>
  <si>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</si>
  <si>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</si>
  <si>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</si>
  <si>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</si>
  <si>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</si>
  <si>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</si>
  <si>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</si>
  <si>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</si>
  <si>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</si>
  <si>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</si>
  <si>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</si>
  <si>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</si>
  <si>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</si>
  <si>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</si>
  <si>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</si>
  <si>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</si>
  <si>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</si>
  <si>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</si>
  <si>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</si>
  <si>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</si>
  <si>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</si>
  <si>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</si>
  <si>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</si>
  <si>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</si>
  <si>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</si>
  <si>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</si>
  <si>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</si>
  <si>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</si>
  <si>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</si>
  <si>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</si>
  <si>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</si>
  <si>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</si>
  <si>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</si>
  <si>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</si>
  <si>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</si>
  <si>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</si>
  <si>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</si>
  <si>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</si>
  <si>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</si>
  <si>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</si>
  <si>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</si>
  <si>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</si>
  <si>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</si>
  <si>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</si>
  <si>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</si>
  <si>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</si>
  <si>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</si>
  <si>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</si>
  <si>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</si>
  <si>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</si>
  <si>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</si>
  <si>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</si>
  <si>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</si>
  <si>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</si>
  <si>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</si>
  <si>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</si>
  <si>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</si>
  <si>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</si>
  <si>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</si>
  <si>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</si>
  <si>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</si>
  <si>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</si>
  <si>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</si>
  <si>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</si>
  <si>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</si>
  <si>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</si>
  <si>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</si>
  <si>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</si>
  <si>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</si>
  <si>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</si>
  <si>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</si>
  <si>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</si>
  <si>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</si>
  <si>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</si>
  <si>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</si>
  <si>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</si>
  <si>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</si>
  <si>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</si>
  <si>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</si>
  <si>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</si>
  <si>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</si>
  <si>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</si>
  <si>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</si>
  <si>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</si>
  <si>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</si>
  <si>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</si>
  <si>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</si>
  <si>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</si>
  <si>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</si>
  <si>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</si>
  <si>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</si>
  <si>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</si>
  <si>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</si>
  <si>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</si>
  <si>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</si>
  <si>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</si>
  <si>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</si>
  <si>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</si>
  <si>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</si>
  <si>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</si>
  <si>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</si>
  <si>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</si>
  <si>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</si>
  <si>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</si>
  <si>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</si>
  <si>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</si>
  <si>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</si>
  <si>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</si>
  <si>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</si>
  <si>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</si>
  <si>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</si>
  <si>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</si>
  <si>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</si>
  <si>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</si>
  <si>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</si>
  <si>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</si>
  <si>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</si>
  <si>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</si>
  <si>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</si>
  <si>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</si>
  <si>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</si>
  <si>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</si>
  <si>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</si>
  <si>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</si>
  <si>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</si>
  <si>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</si>
  <si>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</si>
  <si>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</si>
  <si>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</si>
  <si>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</si>
  <si>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</si>
  <si>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</si>
  <si>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</si>
  <si>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</si>
  <si>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</si>
  <si>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</si>
  <si>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</si>
  <si>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</si>
  <si>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</si>
  <si>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</si>
  <si>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</si>
  <si>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</si>
  <si>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</si>
  <si>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</si>
  <si>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</si>
  <si>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</si>
  <si>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</si>
  <si>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</si>
  <si>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</si>
  <si>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</si>
  <si>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</si>
  <si>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</si>
  <si>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</si>
  <si>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</si>
  <si>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</si>
  <si>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</si>
  <si>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</si>
  <si>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</si>
  <si>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</si>
  <si>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</si>
  <si>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</si>
  <si>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</si>
  <si>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</si>
  <si>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</si>
  <si>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</si>
  <si>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</si>
  <si>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</si>
  <si>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</si>
  <si>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</si>
  <si>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</si>
  <si>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</si>
  <si>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</si>
  <si>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</si>
  <si>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</si>
  <si>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</si>
  <si>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</si>
  <si>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</si>
  <si>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</si>
  <si>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</si>
  <si>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</si>
  <si>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</si>
  <si>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</si>
  <si>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</si>
  <si>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</si>
  <si>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</si>
  <si>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</si>
  <si>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</si>
  <si>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</si>
  <si>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</si>
  <si>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</si>
  <si>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</si>
  <si>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</si>
  <si>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</si>
  <si>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</si>
  <si>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</si>
  <si>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</si>
  <si>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</si>
  <si>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</si>
  <si>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</si>
  <si>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</si>
  <si>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</si>
  <si>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</si>
  <si>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</si>
  <si>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</si>
  <si>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</si>
  <si>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</si>
  <si>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</si>
  <si>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</si>
  <si>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</si>
  <si>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</si>
  <si>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</si>
  <si>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</si>
  <si>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</si>
  <si>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</si>
  <si>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</si>
  <si>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</si>
  <si>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</si>
  <si>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</si>
  <si>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</si>
  <si>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</si>
  <si>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</si>
  <si>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</si>
  <si>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</si>
  <si>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</si>
  <si>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</si>
  <si>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</si>
  <si>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</si>
  <si>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</si>
  <si>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</si>
  <si>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</si>
  <si>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</si>
  <si>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</si>
  <si>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</si>
  <si>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</si>
  <si>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</si>
  <si>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</si>
  <si>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</si>
  <si>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</si>
  <si>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</si>
  <si>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</si>
  <si>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</si>
  <si>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</si>
  <si>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</si>
  <si>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</si>
  <si>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</si>
  <si>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</si>
  <si>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</si>
  <si>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</si>
  <si>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</si>
  <si>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</si>
  <si>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</si>
  <si>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</si>
  <si>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</si>
  <si>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</si>
  <si>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</si>
  <si>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</si>
  <si>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</si>
  <si>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</si>
  <si>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</si>
  <si>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</si>
  <si>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</si>
  <si>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</si>
  <si>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</si>
  <si>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</si>
  <si>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</si>
  <si>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</si>
  <si>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</si>
  <si>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</si>
  <si>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</si>
  <si>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</si>
  <si>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</si>
  <si>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</si>
  <si>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</si>
  <si>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</si>
  <si>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</si>
  <si>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</si>
  <si>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</si>
  <si>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</si>
  <si>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</si>
  <si>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</si>
  <si>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</si>
  <si>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</si>
  <si>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</si>
  <si>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</si>
  <si>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</si>
  <si>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</si>
  <si>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</si>
  <si>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</si>
  <si>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</si>
  <si>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</si>
  <si>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</si>
  <si>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</si>
  <si>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</si>
  <si>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</si>
  <si>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</si>
  <si>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</si>
  <si>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</si>
  <si>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</si>
  <si>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</si>
  <si>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</si>
  <si>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</si>
  <si>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</si>
  <si>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</si>
  <si>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</si>
  <si>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</si>
  <si>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</si>
  <si>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</si>
  <si>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</si>
  <si>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</si>
  <si>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</si>
  <si>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</si>
  <si>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</si>
  <si>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</si>
  <si>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</si>
  <si>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</si>
  <si>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</si>
  <si>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</si>
  <si>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</si>
  <si>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</si>
  <si>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</si>
  <si>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</si>
  <si>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</si>
  <si>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</si>
  <si>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</si>
  <si>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</si>
  <si>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</si>
  <si>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</si>
  <si>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</si>
  <si>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</si>
  <si>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</si>
  <si>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</si>
  <si>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</si>
  <si>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</si>
  <si>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</si>
  <si>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</si>
  <si>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</si>
  <si>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</si>
  <si>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</si>
  <si>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</si>
  <si>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</si>
  <si>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</si>
  <si>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</si>
  <si>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</si>
  <si>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</si>
  <si>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</si>
  <si>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</si>
  <si>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</si>
  <si>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</si>
  <si>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</si>
  <si>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</si>
  <si>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</si>
  <si>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</si>
  <si>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</si>
  <si>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</si>
  <si>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</si>
  <si>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</si>
  <si>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</si>
  <si>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</si>
  <si>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</si>
  <si>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</si>
  <si>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</si>
  <si>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</si>
  <si>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</si>
  <si>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</si>
  <si>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</si>
  <si>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</si>
  <si>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</si>
  <si>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</si>
  <si>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</si>
  <si>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</si>
  <si>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</si>
  <si>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</si>
  <si>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</si>
  <si>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</si>
  <si>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</si>
  <si>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</si>
  <si>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</si>
  <si>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</si>
  <si>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</si>
  <si>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</si>
  <si>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</si>
  <si>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</si>
  <si>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</si>
  <si>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</si>
  <si>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</si>
  <si>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</si>
  <si>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</si>
  <si>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</si>
  <si>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</si>
  <si>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</si>
  <si>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</si>
  <si>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</si>
  <si>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</si>
  <si>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</si>
  <si>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</si>
  <si>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</si>
  <si>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</si>
  <si>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</si>
  <si>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</si>
  <si>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</si>
  <si>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</si>
  <si>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</si>
  <si>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</si>
  <si>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</si>
  <si>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</si>
  <si>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</si>
  <si>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</si>
  <si>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</si>
  <si>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</si>
  <si>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</si>
  <si>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</si>
  <si>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</si>
  <si>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</si>
  <si>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</si>
  <si>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</si>
  <si>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</si>
  <si>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</si>
  <si>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</si>
  <si>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</si>
  <si>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</si>
  <si>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</si>
  <si>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</si>
  <si>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</si>
  <si>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</si>
  <si>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</si>
  <si>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</si>
  <si>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</si>
  <si>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</si>
  <si>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</si>
  <si>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</si>
  <si>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</si>
  <si>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</si>
  <si>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</si>
  <si>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</si>
  <si>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</si>
  <si>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</si>
  <si>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</si>
  <si>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</si>
  <si>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</si>
  <si>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</si>
  <si>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</si>
  <si>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</si>
  <si>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</si>
  <si>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</si>
  <si>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</si>
  <si>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</si>
  <si>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</si>
  <si>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</si>
  <si>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</si>
  <si>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</si>
  <si>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</si>
  <si>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</si>
  <si>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</si>
  <si>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</si>
  <si>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</si>
  <si>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</si>
  <si>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</si>
  <si>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</si>
  <si>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</si>
  <si>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</si>
  <si>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</si>
  <si>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</si>
  <si>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</si>
  <si>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</si>
  <si>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</si>
  <si>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</si>
  <si>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</si>
  <si>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</si>
  <si>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</si>
  <si>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</si>
  <si>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</si>
  <si>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</si>
  <si>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</si>
  <si>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</si>
  <si>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</si>
  <si>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</si>
  <si>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</si>
  <si>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</si>
  <si>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</si>
  <si>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</si>
  <si>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</si>
  <si>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</si>
  <si>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</si>
  <si>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</si>
  <si>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</si>
  <si>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</si>
  <si>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</si>
  <si>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</si>
  <si>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</si>
  <si>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</si>
  <si>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</si>
  <si>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</si>
  <si>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</si>
  <si>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</si>
  <si>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</si>
  <si>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</si>
  <si>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</si>
  <si>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</si>
  <si>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</si>
  <si>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</si>
  <si>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</si>
  <si>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</si>
  <si>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</si>
  <si>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</si>
  <si>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</si>
  <si>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</si>
  <si>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</si>
  <si>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</si>
  <si>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</si>
  <si>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</si>
  <si>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</si>
  <si>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</si>
  <si>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</si>
  <si>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</si>
  <si>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</si>
  <si>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</si>
  <si>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</si>
  <si>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</si>
  <si>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</si>
  <si>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</si>
  <si>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</si>
  <si>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</si>
  <si>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</si>
  <si>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</si>
  <si>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</si>
  <si>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</si>
  <si>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</si>
  <si>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</si>
  <si>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</si>
  <si>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</si>
  <si>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</si>
  <si>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</si>
  <si>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</si>
  <si>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</si>
  <si>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</si>
  <si>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</si>
  <si>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</si>
  <si>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</si>
  <si>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</si>
  <si>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</si>
  <si>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</si>
  <si>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</si>
  <si>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</si>
  <si>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</si>
  <si>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</si>
  <si>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</si>
  <si>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</si>
  <si>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</si>
  <si>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</si>
  <si>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</si>
  <si>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</si>
  <si>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</si>
  <si>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</si>
  <si>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</si>
  <si>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</si>
  <si>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</si>
  <si>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</si>
  <si>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</si>
  <si>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</si>
  <si>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</si>
  <si>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</si>
  <si>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</si>
  <si>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</si>
  <si>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</si>
  <si>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</si>
  <si>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</si>
  <si>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</si>
  <si>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</si>
  <si>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</si>
  <si>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</si>
  <si>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</si>
  <si>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</si>
  <si>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</si>
  <si>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</si>
  <si>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</si>
  <si>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</si>
  <si>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</si>
  <si>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</si>
  <si>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</si>
  <si>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</si>
  <si>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</si>
  <si>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</si>
  <si>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</si>
  <si>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</si>
  <si>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</si>
  <si>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</si>
  <si>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</si>
  <si>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</si>
  <si>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</si>
  <si>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</si>
  <si>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</si>
  <si>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</si>
  <si>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</si>
  <si>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</si>
  <si>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</si>
  <si>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</si>
  <si>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</si>
  <si>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</si>
  <si>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</si>
  <si>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</si>
  <si>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</si>
  <si>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</si>
  <si>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</si>
  <si>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</si>
  <si>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</si>
  <si>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</si>
  <si>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</si>
  <si>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</si>
  <si>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</si>
  <si>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</si>
  <si>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</si>
  <si>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</si>
  <si>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</si>
  <si>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</si>
  <si>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</si>
  <si>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</si>
  <si>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</si>
  <si>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</si>
  <si>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</si>
  <si>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</si>
  <si>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</si>
  <si>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</si>
  <si>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</si>
  <si>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</si>
  <si>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</si>
  <si>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</si>
  <si>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</si>
  <si>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</si>
  <si>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</si>
  <si>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</si>
  <si>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</si>
  <si>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</si>
  <si>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</si>
  <si>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</si>
  <si>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</si>
  <si>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</si>
  <si>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</si>
  <si>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</si>
  <si>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</si>
  <si>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</si>
  <si>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</si>
  <si>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</si>
  <si>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</si>
  <si>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</si>
  <si>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</si>
  <si>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</si>
  <si>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</si>
  <si>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</si>
  <si>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</si>
  <si>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</si>
  <si>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</si>
  <si>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</si>
  <si>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</si>
  <si>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</si>
  <si>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</si>
  <si>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</si>
  <si>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</si>
  <si>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</si>
  <si>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</si>
  <si>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</si>
  <si>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</si>
  <si>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</si>
  <si>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</si>
  <si>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</si>
  <si>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</si>
  <si>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</si>
  <si>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</si>
  <si>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</si>
  <si>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</si>
  <si>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</si>
  <si>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</si>
  <si>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</si>
  <si>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</si>
  <si>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</si>
  <si>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</si>
  <si>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</si>
  <si>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</si>
  <si>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</si>
  <si>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</si>
  <si>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</si>
  <si>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</si>
  <si>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</si>
  <si>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</si>
  <si>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</si>
  <si>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</si>
  <si>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</si>
  <si>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</si>
  <si>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</si>
  <si>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</si>
  <si>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</si>
  <si>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</si>
  <si>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</si>
  <si>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</si>
  <si>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</si>
  <si>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</si>
  <si>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</si>
  <si>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</si>
  <si>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</si>
  <si>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</si>
  <si>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</si>
  <si>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</si>
  <si>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</si>
  <si>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</si>
  <si>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</si>
  <si>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</si>
  <si>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</si>
  <si>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</si>
  <si>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</si>
  <si>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</si>
  <si>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</si>
  <si>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</si>
  <si>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</si>
  <si>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</si>
  <si>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</si>
  <si>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</si>
  <si>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</si>
  <si>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</si>
  <si>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</si>
  <si>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</si>
  <si>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</si>
  <si>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</si>
  <si>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</si>
  <si>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</si>
  <si>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</si>
  <si>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</si>
  <si>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</si>
  <si>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</si>
  <si>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</si>
  <si>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</si>
  <si>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</si>
  <si>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</si>
  <si>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</si>
  <si>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</si>
  <si>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</si>
  <si>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</si>
  <si>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</si>
  <si>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</si>
  <si>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</si>
  <si>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</si>
  <si>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</si>
  <si>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</si>
  <si>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</si>
  <si>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</si>
  <si>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</si>
  <si>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</si>
  <si>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</si>
  <si>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</si>
  <si>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</si>
  <si>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</si>
  <si>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</si>
  <si>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</si>
  <si>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</si>
  <si>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</si>
  <si>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</si>
  <si>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</si>
  <si>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</si>
  <si>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</si>
  <si>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</si>
  <si>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</si>
  <si>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</si>
  <si>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</si>
  <si>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</si>
  <si>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</si>
  <si>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</si>
  <si>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</si>
  <si>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</si>
  <si>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</si>
  <si>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</si>
  <si>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</si>
  <si>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</si>
  <si>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</si>
  <si>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</si>
  <si>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</si>
  <si>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</si>
  <si>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</si>
  <si>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</si>
  <si>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</si>
  <si>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</si>
  <si>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</si>
  <si>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</si>
  <si>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</si>
  <si>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</si>
  <si>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</si>
  <si>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</si>
  <si>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</si>
  <si>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</si>
  <si>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</si>
  <si>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</si>
  <si>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</si>
  <si>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</si>
  <si>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</si>
  <si>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</si>
  <si>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</si>
  <si>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</si>
  <si>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</si>
  <si>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</si>
  <si>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</si>
  <si>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</si>
  <si>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</si>
  <si>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</si>
  <si>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</si>
  <si>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</si>
  <si>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</si>
  <si>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</si>
  <si>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</si>
  <si>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</si>
  <si>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</si>
  <si>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</si>
  <si>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</si>
  <si>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</si>
  <si>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</si>
  <si>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</si>
  <si>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</si>
  <si>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</si>
  <si>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</si>
  <si>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</si>
  <si>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</si>
  <si>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</si>
  <si>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</si>
  <si>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</si>
  <si>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</si>
  <si>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</si>
  <si>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</si>
  <si>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</si>
  <si>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</si>
  <si>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</si>
  <si>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</si>
  <si>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</si>
  <si>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</si>
  <si>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</si>
  <si>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</si>
  <si>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</si>
  <si>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</si>
  <si>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</si>
  <si>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</si>
  <si>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</si>
  <si>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</si>
  <si>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</si>
  <si>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</si>
  <si>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</si>
  <si>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</si>
  <si>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</si>
  <si>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</si>
  <si>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</si>
  <si>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</si>
  <si>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</si>
  <si>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</si>
  <si>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</si>
  <si>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</si>
  <si>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</si>
  <si>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</si>
  <si>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</si>
  <si>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</si>
  <si>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</si>
  <si>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</si>
  <si>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</si>
  <si>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</si>
  <si>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</si>
  <si>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</si>
  <si>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</si>
  <si>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</si>
  <si>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</si>
  <si>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</si>
  <si>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</si>
  <si>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</si>
  <si>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</si>
  <si>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</si>
  <si>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</si>
  <si>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</si>
  <si>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</si>
  <si>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</si>
  <si>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</si>
  <si>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</si>
  <si>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</si>
  <si>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</si>
  <si>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</si>
  <si>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</si>
  <si>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</si>
  <si>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</si>
  <si>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</si>
  <si>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</si>
  <si>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</si>
  <si>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</si>
  <si>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</si>
  <si>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</si>
  <si>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</si>
  <si>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</si>
  <si>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</si>
  <si>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</si>
  <si>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</si>
  <si>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</si>
  <si>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</si>
  <si>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</si>
  <si>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</si>
  <si>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</si>
  <si>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</si>
  <si>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</si>
  <si>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</si>
  <si>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</si>
  <si>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</si>
  <si>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</si>
  <si>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</si>
  <si>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</si>
  <si>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</si>
  <si>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</si>
  <si>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</si>
  <si>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</si>
  <si>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</si>
  <si>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</si>
  <si>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</si>
  <si>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</si>
  <si>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</si>
  <si>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</si>
  <si>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</si>
  <si>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</si>
  <si>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</si>
  <si>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</si>
  <si>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</si>
  <si>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</si>
  <si>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</si>
  <si>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</si>
  <si>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</si>
  <si>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</si>
  <si>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</si>
  <si>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</si>
  <si>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</si>
  <si>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</si>
  <si>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</si>
  <si>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</si>
  <si>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</si>
  <si>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</si>
  <si>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</si>
  <si>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</si>
  <si>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</si>
  <si>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</si>
  <si>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</si>
  <si>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</si>
  <si>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</si>
  <si>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</si>
  <si>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</si>
  <si>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</si>
  <si>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</si>
  <si>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</si>
  <si>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</si>
  <si>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</si>
  <si>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</si>
  <si>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</si>
  <si>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</si>
  <si>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</si>
  <si>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</si>
  <si>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</si>
  <si>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</si>
  <si>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</si>
  <si>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</si>
  <si>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</si>
  <si>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</si>
  <si>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</si>
  <si>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</si>
  <si>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</si>
  <si>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</si>
  <si>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</si>
  <si>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</si>
  <si>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</si>
  <si>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</si>
  <si>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</si>
  <si>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</si>
  <si>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</si>
  <si>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</si>
  <si>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</si>
  <si>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</si>
  <si>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</si>
  <si>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</si>
  <si>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</si>
  <si>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</si>
  <si>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</si>
  <si>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</si>
  <si>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</si>
  <si>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</si>
  <si>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</si>
  <si>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</si>
  <si>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</si>
  <si>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</si>
  <si>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</si>
  <si>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</si>
  <si>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</si>
  <si>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</si>
  <si>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</si>
  <si>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</si>
  <si>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</si>
  <si>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</si>
  <si>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</si>
  <si>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</si>
  <si>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</si>
  <si>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</si>
  <si>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</si>
  <si>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</si>
  <si>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</si>
  <si>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</si>
  <si>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</si>
  <si>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</si>
  <si>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</si>
  <si>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</si>
  <si>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</si>
  <si>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</si>
  <si>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</si>
  <si>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</si>
  <si>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</si>
  <si>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</si>
  <si>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</si>
  <si>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</si>
  <si>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</si>
  <si>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</si>
  <si>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</si>
  <si>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</si>
  <si>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</si>
  <si>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</si>
  <si>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</si>
  <si>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</si>
  <si>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</si>
  <si>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</si>
  <si>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</si>
  <si>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</si>
  <si>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</si>
  <si>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</si>
  <si>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</si>
  <si>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</si>
  <si>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</si>
  <si>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</si>
  <si>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</si>
  <si>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</si>
  <si>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</si>
  <si>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</si>
  <si>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</si>
  <si>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</si>
  <si>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</si>
  <si>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</si>
  <si>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</si>
  <si>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</si>
  <si>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</si>
  <si>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</si>
  <si>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</si>
  <si>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</si>
  <si>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</si>
  <si>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</si>
  <si>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</si>
  <si>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</si>
  <si>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</si>
  <si>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</si>
  <si>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</si>
  <si>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</si>
  <si>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</si>
  <si>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</si>
  <si>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</si>
  <si>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</si>
  <si>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</si>
  <si>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</si>
  <si>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</si>
  <si>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</si>
  <si>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</si>
  <si>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</si>
  <si>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</si>
  <si>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</si>
  <si>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</si>
  <si>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</si>
  <si>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</si>
  <si>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</si>
  <si>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</si>
  <si>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</si>
  <si>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</si>
  <si>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</si>
  <si>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</si>
  <si>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</si>
  <si>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</si>
  <si>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</si>
  <si>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</si>
  <si>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</si>
  <si>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</si>
  <si>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</si>
  <si>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</si>
  <si>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</si>
  <si>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</si>
  <si>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</si>
  <si>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</si>
  <si>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</si>
  <si>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</si>
  <si>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</si>
  <si>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</si>
  <si>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</si>
  <si>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</si>
  <si>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</si>
  <si>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</si>
  <si>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</si>
  <si>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</si>
  <si>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</si>
  <si>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</si>
  <si>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</si>
  <si>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</si>
  <si>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</si>
  <si>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</si>
  <si>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</si>
  <si>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</si>
  <si>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</si>
  <si>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</si>
  <si>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</si>
  <si>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</si>
  <si>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</si>
  <si>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</si>
  <si>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</si>
  <si>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</si>
  <si>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</si>
  <si>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</si>
  <si>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</si>
  <si>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</si>
  <si>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</si>
  <si>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</si>
  <si>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</si>
  <si>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</si>
  <si>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</si>
  <si>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</si>
  <si>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</si>
  <si>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</si>
  <si>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</si>
  <si>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</si>
  <si>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</si>
  <si>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</si>
  <si>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</si>
  <si>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</si>
  <si>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</si>
  <si>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</si>
  <si>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</si>
  <si>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</si>
  <si>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</si>
  <si>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</si>
  <si>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</si>
  <si>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</si>
  <si>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</si>
  <si>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</si>
  <si>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</si>
  <si>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</si>
  <si>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</si>
  <si>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</si>
  <si>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</si>
  <si>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</si>
  <si>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</si>
  <si>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</si>
  <si>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</si>
  <si>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</si>
  <si>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</si>
  <si>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</si>
  <si>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</si>
  <si>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</si>
  <si>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</si>
  <si>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</si>
  <si>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</si>
  <si>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</si>
  <si>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</si>
  <si>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</si>
  <si>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</si>
  <si>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</si>
  <si>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</si>
  <si>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</si>
  <si>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</si>
  <si>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</si>
  <si>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</si>
  <si>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</si>
  <si>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</si>
  <si>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</si>
  <si>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</si>
  <si>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</si>
  <si>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</si>
  <si>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</si>
  <si>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</si>
  <si>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</si>
  <si>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</si>
  <si>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</si>
  <si>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</si>
  <si>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</si>
  <si>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</si>
  <si>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</si>
  <si>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</si>
  <si>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</si>
  <si>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</si>
  <si>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</si>
  <si>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</si>
  <si>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</si>
  <si>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</si>
  <si>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</si>
  <si>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</si>
  <si>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</si>
  <si>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</si>
  <si>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</si>
  <si>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</si>
  <si>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</si>
  <si>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</si>
  <si>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</si>
  <si>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</si>
  <si>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</si>
  <si>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</si>
  <si>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</si>
  <si>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</si>
  <si>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</si>
  <si>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</si>
  <si>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</si>
  <si>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</si>
  <si>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</si>
  <si>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</si>
  <si>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</si>
  <si>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</si>
  <si>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</si>
  <si>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</si>
  <si>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</si>
  <si>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</si>
  <si>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</si>
  <si>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</si>
  <si>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</si>
  <si>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</si>
  <si>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</si>
  <si>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</si>
  <si>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</si>
  <si>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</si>
  <si>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</si>
  <si>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</si>
  <si>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</si>
  <si>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</si>
  <si>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</si>
  <si>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</si>
  <si>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</si>
  <si>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</si>
  <si>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</si>
  <si>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</si>
  <si>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</si>
  <si>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</si>
  <si>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</si>
  <si>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</si>
  <si>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</si>
  <si>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</si>
  <si>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</si>
  <si>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</si>
  <si>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</si>
  <si>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</si>
  <si>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</si>
  <si>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</si>
  <si>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</si>
  <si>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</si>
  <si>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</si>
  <si>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</si>
  <si>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</si>
  <si>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</si>
  <si>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</si>
  <si>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</si>
  <si>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</si>
  <si>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</si>
  <si>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</si>
  <si>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</si>
  <si>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</si>
  <si>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</si>
  <si>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</si>
  <si>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</si>
  <si>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</si>
  <si>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</si>
  <si>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</si>
  <si>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</si>
  <si>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</si>
  <si>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</si>
  <si>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</si>
  <si>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</si>
  <si>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</si>
  <si>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</si>
  <si>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</si>
  <si>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</si>
  <si>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</si>
  <si>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</si>
  <si>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</si>
  <si>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</si>
  <si>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</si>
  <si>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</si>
  <si>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</si>
  <si>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</si>
  <si>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</si>
  <si>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</si>
  <si>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</si>
  <si>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</si>
  <si>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</si>
  <si>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</si>
  <si>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</si>
  <si>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</si>
  <si>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</si>
  <si>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</si>
  <si>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</si>
  <si>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</si>
  <si>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</si>
  <si>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</si>
  <si>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</si>
  <si>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</si>
  <si>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</si>
  <si>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</si>
  <si>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</si>
  <si>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</si>
  <si>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</si>
  <si>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</si>
  <si>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</si>
  <si>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</si>
  <si>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</si>
  <si>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</si>
  <si>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</si>
  <si>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</si>
  <si>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</si>
  <si>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</si>
  <si>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</si>
  <si>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</si>
  <si>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</si>
  <si>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</si>
  <si>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</si>
  <si>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</si>
  <si>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</si>
  <si>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</si>
  <si>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</si>
  <si>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</si>
  <si>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</si>
  <si>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</si>
  <si>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</si>
  <si>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</si>
  <si>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</si>
  <si>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</si>
  <si>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</si>
  <si>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</si>
  <si>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</si>
  <si>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</si>
  <si>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</si>
  <si>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</si>
  <si>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</si>
  <si>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</si>
  <si>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</si>
  <si>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</si>
  <si>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</si>
  <si>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</si>
  <si>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</si>
  <si>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</si>
  <si>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</si>
  <si>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</si>
  <si>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</si>
  <si>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</si>
  <si>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</si>
  <si>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</si>
  <si>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</si>
  <si>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</si>
  <si>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</si>
  <si>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</si>
  <si>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</si>
  <si>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</si>
  <si>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</si>
  <si>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</si>
  <si>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</si>
  <si>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</si>
  <si>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</si>
  <si>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</si>
  <si>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</si>
  <si>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</si>
  <si>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</si>
  <si>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</si>
  <si>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</si>
  <si>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</si>
  <si>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</si>
  <si>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</si>
  <si>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</si>
  <si>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</si>
  <si>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</si>
  <si>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</si>
  <si>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</si>
  <si>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</si>
  <si>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</si>
  <si>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</si>
  <si>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</si>
  <si>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</si>
  <si>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</si>
  <si>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</si>
  <si>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</si>
  <si>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</si>
  <si>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</si>
  <si>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</si>
  <si>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</si>
  <si>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</si>
  <si>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</si>
  <si>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</si>
  <si>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</si>
  <si>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</si>
  <si>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</si>
  <si>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</si>
  <si>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</si>
  <si>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</si>
  <si>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</si>
  <si>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</si>
  <si>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</si>
  <si>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</si>
  <si>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</si>
  <si>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</si>
  <si>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</si>
  <si>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</si>
  <si>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</si>
  <si>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</si>
  <si>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</si>
  <si>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</si>
  <si>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</si>
  <si>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</si>
  <si>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</si>
  <si>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</si>
  <si>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</si>
  <si>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</si>
  <si>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</si>
  <si>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</si>
  <si>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</si>
  <si>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</si>
  <si>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</si>
  <si>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</si>
  <si>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</si>
  <si>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</si>
  <si>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</si>
  <si>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</si>
  <si>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</si>
  <si>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</si>
  <si>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</si>
  <si>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</si>
  <si>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</si>
  <si>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</si>
  <si>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</si>
  <si>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</si>
  <si>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</si>
  <si>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</si>
  <si>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</si>
  <si>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</si>
  <si>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</si>
  <si>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</si>
  <si>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</si>
  <si>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</si>
  <si>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</si>
  <si>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</si>
  <si>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</si>
  <si>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</si>
  <si>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</si>
  <si>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</si>
  <si>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</si>
  <si>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</si>
  <si>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</si>
  <si>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</si>
  <si>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</si>
  <si>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</si>
  <si>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</si>
  <si>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</si>
  <si>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</si>
  <si>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</si>
  <si>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</si>
  <si>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</si>
  <si>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</si>
  <si>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</si>
  <si>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</si>
  <si>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</si>
  <si>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</si>
  <si>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</si>
  <si>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</si>
  <si>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</si>
  <si>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</si>
  <si>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</si>
  <si>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</si>
  <si>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</si>
  <si>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</si>
  <si>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</si>
  <si>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</si>
  <si>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</si>
  <si>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</si>
  <si>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</si>
  <si>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</si>
  <si>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</si>
  <si>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</si>
  <si>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</si>
  <si>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</si>
  <si>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</si>
  <si>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</si>
  <si>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</si>
  <si>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</si>
  <si>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</si>
  <si>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</si>
  <si>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</si>
  <si>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</si>
  <si>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</si>
  <si>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</si>
  <si>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</si>
  <si>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</si>
  <si>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</si>
  <si>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</si>
  <si>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</si>
  <si>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</si>
  <si>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</si>
  <si>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</si>
  <si>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</si>
  <si>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</si>
  <si>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</si>
  <si>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</si>
  <si>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</si>
  <si>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</si>
  <si>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</si>
  <si>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</si>
  <si>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</si>
  <si>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</si>
  <si>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</si>
  <si>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</si>
  <si>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</si>
  <si>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</si>
  <si>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</si>
  <si>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</si>
  <si>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</si>
  <si>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</si>
  <si>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</si>
  <si>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</si>
  <si>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</si>
  <si>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</si>
  <si>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</si>
  <si>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</si>
  <si>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</si>
  <si>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</si>
  <si>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</si>
  <si>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</si>
  <si>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</si>
  <si>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</si>
  <si>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</si>
  <si>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</si>
  <si>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</si>
  <si>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</si>
  <si>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</si>
  <si>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</si>
  <si>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</si>
  <si>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</si>
  <si>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</si>
  <si>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</si>
  <si>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</si>
  <si>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</si>
  <si>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</si>
  <si>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</si>
  <si>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</si>
  <si>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</si>
  <si>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</si>
  <si>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</si>
  <si>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</si>
  <si>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</si>
  <si>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</si>
  <si>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</si>
  <si>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</si>
  <si>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</si>
  <si>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</si>
  <si>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</si>
  <si>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</si>
  <si>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</si>
  <si>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</si>
  <si>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</si>
  <si>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</si>
  <si>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</si>
  <si>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</si>
  <si>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</si>
  <si>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</si>
  <si>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</si>
  <si>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</si>
  <si>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</si>
  <si>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</si>
  <si>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</si>
  <si>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</si>
  <si>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</si>
  <si>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</si>
  <si>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</si>
  <si>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</si>
  <si>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</si>
  <si>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</si>
  <si>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</si>
  <si>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</si>
  <si>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</si>
  <si>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</si>
  <si>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</si>
  <si>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</si>
  <si>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</si>
  <si>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</si>
  <si>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</si>
  <si>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</si>
  <si>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</si>
  <si>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</si>
  <si>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</si>
  <si>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</si>
  <si>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</si>
  <si>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</si>
  <si>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</si>
  <si>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</si>
  <si>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</si>
  <si>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</si>
  <si>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</si>
  <si>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</si>
  <si>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</si>
  <si>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</si>
  <si>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</si>
  <si>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</si>
  <si>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</si>
  <si>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</si>
  <si>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</si>
  <si>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</si>
  <si>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</si>
  <si>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</si>
  <si>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</si>
  <si>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</si>
  <si>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</si>
  <si>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</si>
  <si>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</si>
  <si>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</si>
  <si>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</si>
  <si>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</si>
  <si>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</si>
  <si>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</si>
  <si>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</si>
  <si>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</si>
  <si>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</si>
  <si>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</si>
  <si>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</si>
  <si>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</si>
  <si>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</si>
  <si>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</si>
  <si>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</si>
  <si>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</si>
  <si>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</si>
  <si>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</si>
  <si>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</si>
  <si>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</si>
  <si>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</si>
  <si>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</si>
  <si>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</si>
  <si>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</si>
  <si>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</si>
  <si>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</si>
  <si>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</si>
  <si>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</si>
  <si>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</si>
  <si>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</si>
  <si>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</si>
  <si>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</si>
  <si>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</si>
  <si>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</si>
  <si>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</si>
  <si>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</si>
  <si>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</si>
  <si>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</si>
  <si>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</si>
  <si>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</si>
  <si>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</si>
  <si>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</si>
  <si>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</si>
  <si>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</si>
  <si>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</si>
  <si>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</si>
  <si>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</si>
  <si>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</si>
  <si>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</si>
  <si>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</si>
  <si>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</si>
  <si>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</si>
  <si>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</si>
  <si>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</si>
  <si>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</si>
  <si>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</si>
  <si>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</si>
  <si>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</si>
  <si>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</si>
  <si>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</si>
  <si>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</si>
  <si>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</si>
  <si>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</si>
  <si>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</si>
  <si>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</si>
  <si>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</si>
  <si>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</si>
  <si>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</si>
  <si>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</si>
  <si>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</si>
  <si>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</si>
  <si>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</si>
  <si>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</si>
  <si>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</si>
  <si>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</si>
  <si>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</si>
  <si>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</si>
  <si>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</si>
  <si>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</si>
  <si>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</si>
  <si>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</si>
  <si>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</si>
  <si>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</si>
  <si>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</si>
  <si>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</si>
  <si>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</si>
  <si>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</si>
  <si>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</si>
  <si>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</si>
  <si>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</si>
  <si>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</si>
  <si>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</si>
  <si>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</si>
  <si>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</si>
  <si>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</si>
  <si>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</si>
  <si>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</si>
  <si>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</si>
  <si>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</si>
  <si>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</si>
  <si>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</si>
  <si>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</si>
  <si>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</si>
  <si>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</si>
  <si>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</si>
  <si>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</si>
  <si>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</si>
  <si>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</si>
  <si>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</si>
  <si>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</si>
  <si>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</si>
  <si>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</si>
  <si>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</si>
  <si>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</si>
  <si>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</si>
  <si>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</si>
  <si>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</si>
  <si>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</si>
  <si>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</si>
  <si>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</si>
  <si>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</si>
  <si>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</si>
  <si>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</si>
  <si>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</si>
  <si>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</si>
  <si>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</si>
  <si>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</si>
  <si>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</si>
  <si>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</si>
  <si>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</si>
  <si>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</si>
  <si>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</si>
  <si>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</si>
  <si>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</si>
  <si>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</si>
  <si>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</si>
  <si>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</si>
  <si>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</si>
  <si>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</si>
  <si>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</si>
  <si>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</si>
  <si>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</si>
  <si>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</si>
  <si>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</si>
  <si>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</si>
  <si>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</si>
  <si>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</si>
  <si>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</si>
  <si>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</si>
  <si>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</si>
  <si>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</si>
  <si>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</si>
  <si>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</si>
  <si>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</si>
  <si>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</si>
  <si>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</si>
  <si>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</si>
  <si>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</si>
  <si>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</si>
  <si>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</si>
  <si>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</si>
  <si>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</si>
  <si>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</si>
  <si>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</si>
  <si>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</si>
  <si>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</si>
  <si>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</si>
  <si>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</si>
  <si>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</si>
  <si>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</si>
  <si>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</si>
  <si>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</si>
  <si>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</si>
  <si>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</si>
  <si>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</si>
  <si>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</si>
  <si>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</si>
  <si>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</si>
  <si>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</si>
  <si>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</si>
  <si>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</si>
  <si>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</si>
  <si>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</si>
  <si>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</si>
  <si>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</si>
  <si>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</si>
  <si>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</si>
  <si>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</si>
  <si>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</si>
  <si>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</si>
  <si>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</si>
  <si>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</si>
  <si>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</si>
  <si>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</si>
  <si>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</si>
  <si>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</si>
  <si>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</si>
  <si>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</si>
  <si>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</si>
  <si>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</si>
  <si>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</si>
  <si>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</si>
  <si>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</si>
  <si>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</si>
  <si>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</si>
  <si>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</si>
  <si>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</si>
  <si>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</si>
  <si>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</si>
  <si>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</si>
  <si>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</si>
  <si>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</si>
  <si>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</si>
  <si>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</si>
  <si>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</si>
  <si>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</si>
  <si>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</si>
  <si>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</si>
  <si>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</si>
  <si>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</si>
  <si>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</si>
  <si>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</si>
  <si>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</si>
  <si>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</si>
  <si>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</si>
  <si>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</si>
  <si>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</si>
  <si>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</si>
  <si>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</si>
  <si>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</si>
  <si>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</si>
  <si>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</si>
  <si>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</si>
  <si>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</si>
  <si>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</si>
  <si>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</si>
  <si>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</si>
  <si>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</si>
  <si>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</si>
  <si>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</si>
  <si>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</si>
  <si>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</si>
  <si>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</si>
  <si>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</si>
  <si>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</si>
  <si>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</si>
  <si>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</si>
  <si>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</si>
  <si>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</si>
  <si>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</si>
  <si>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</si>
  <si>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</si>
  <si>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</si>
  <si>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</si>
  <si>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</si>
  <si>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</si>
  <si>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</si>
  <si>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</si>
  <si>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</si>
  <si>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</si>
  <si>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</si>
  <si>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</si>
  <si>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</si>
  <si>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</si>
  <si>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</si>
  <si>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</si>
  <si>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</si>
  <si>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</si>
  <si>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</si>
  <si>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</si>
  <si>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</si>
  <si>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</si>
  <si>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</si>
  <si>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</si>
  <si>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</si>
  <si>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</si>
  <si>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</si>
  <si>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</si>
  <si>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</si>
  <si>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</si>
  <si>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</si>
  <si>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</si>
  <si>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</si>
  <si>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</si>
  <si>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</si>
  <si>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</si>
  <si>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</si>
  <si>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</si>
  <si>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</si>
  <si>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</si>
  <si>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</si>
  <si>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</si>
  <si>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</si>
  <si>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</si>
  <si>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</si>
  <si>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</si>
  <si>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</si>
  <si>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</si>
  <si>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</si>
  <si>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</si>
  <si>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</si>
  <si>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</si>
  <si>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</si>
  <si>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</si>
  <si>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</si>
  <si>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</si>
  <si>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</si>
  <si>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</si>
  <si>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</si>
  <si>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</si>
  <si>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</si>
  <si>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</si>
  <si>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</si>
  <si>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</si>
  <si>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</si>
  <si>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</si>
  <si>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</si>
  <si>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</si>
  <si>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</si>
  <si>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</si>
  <si>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</si>
  <si>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</si>
  <si>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</si>
  <si>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</si>
  <si>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</si>
  <si>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</si>
  <si>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</si>
  <si>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</si>
  <si>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</si>
  <si>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</si>
  <si>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</si>
  <si>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</si>
  <si>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</si>
  <si>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</si>
  <si>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</si>
  <si>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</si>
  <si>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</si>
  <si>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</si>
  <si>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</si>
  <si>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</si>
  <si>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</si>
  <si>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</si>
  <si>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</si>
  <si>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</si>
  <si>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</si>
  <si>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</si>
  <si>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</si>
  <si>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</si>
  <si>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</si>
  <si>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</si>
  <si>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</si>
  <si>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</si>
  <si>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</si>
  <si>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</si>
  <si>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</si>
  <si>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</si>
  <si>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</si>
  <si>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</si>
  <si>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</si>
  <si>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</si>
  <si>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</si>
  <si>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</si>
  <si>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</si>
  <si>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</si>
  <si>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</si>
  <si>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</si>
  <si>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</si>
  <si>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</si>
  <si>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</si>
  <si>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</si>
  <si>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</si>
  <si>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</si>
  <si>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</si>
  <si>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</si>
  <si>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</si>
  <si>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</si>
  <si>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</si>
  <si>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</si>
  <si>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</si>
  <si>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</si>
  <si>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</si>
  <si>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</si>
  <si>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</si>
  <si>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</si>
  <si>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</si>
  <si>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</si>
  <si>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</si>
  <si>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</si>
  <si>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</si>
  <si>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</si>
  <si>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</si>
  <si>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</si>
  <si>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</si>
  <si>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</si>
  <si>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</si>
  <si>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</si>
  <si>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</si>
  <si>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</si>
  <si>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</si>
  <si>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</si>
  <si>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</si>
  <si>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</si>
  <si>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</si>
  <si>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</si>
  <si>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</si>
  <si>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</si>
  <si>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</si>
  <si>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</si>
  <si>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</si>
  <si>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</si>
  <si>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</si>
  <si>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</si>
  <si>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</si>
  <si>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</si>
  <si>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</si>
  <si>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</si>
  <si>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</si>
  <si>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</si>
  <si>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</si>
  <si>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</si>
  <si>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</si>
  <si>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</si>
  <si>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</si>
  <si>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</si>
  <si>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</si>
  <si>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</si>
  <si>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</si>
  <si>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</si>
  <si>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</si>
  <si>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</si>
  <si>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</si>
  <si>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</si>
  <si>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</si>
  <si>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</si>
  <si>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</si>
  <si>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</si>
  <si>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</si>
  <si>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</si>
  <si>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</si>
  <si>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</si>
  <si>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</si>
  <si>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</si>
  <si>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</si>
  <si>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</si>
  <si>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</si>
  <si>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</si>
  <si>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</si>
  <si>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</si>
  <si>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</si>
  <si>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</si>
  <si>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</si>
  <si>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</si>
  <si>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</si>
  <si>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</si>
  <si>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</si>
  <si>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</si>
  <si>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</si>
  <si>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</si>
  <si>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</si>
  <si>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</si>
  <si>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</si>
  <si>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</si>
  <si>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</si>
  <si>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</si>
  <si>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</si>
  <si>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</si>
  <si>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</si>
  <si>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</si>
  <si>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</si>
  <si>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</si>
  <si>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</si>
  <si>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</si>
  <si>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</si>
  <si>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</si>
  <si>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</si>
  <si>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</si>
  <si>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</si>
  <si>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</si>
  <si>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</si>
  <si>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</si>
  <si>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</si>
  <si>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</si>
  <si>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</si>
  <si>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</si>
  <si>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</si>
  <si>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</si>
  <si>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</si>
  <si>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</si>
  <si>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</si>
  <si>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</si>
  <si>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</si>
  <si>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</si>
  <si>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</si>
  <si>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</si>
  <si>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</si>
  <si>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</si>
  <si>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</si>
  <si>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</si>
  <si>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</si>
  <si>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</si>
  <si>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</si>
  <si>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</si>
  <si>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</si>
  <si>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</si>
  <si>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</si>
  <si>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</si>
  <si>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</si>
  <si>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</si>
  <si>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</si>
  <si>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</si>
  <si>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</si>
  <si>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</si>
  <si>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</si>
  <si>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</si>
  <si>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</si>
  <si>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</si>
  <si>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</si>
  <si>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</si>
  <si>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</si>
  <si>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</si>
  <si>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</si>
  <si>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</si>
  <si>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</si>
  <si>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</si>
  <si>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</si>
  <si>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</si>
  <si>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</si>
  <si>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</si>
  <si>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</si>
  <si>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</si>
  <si>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</si>
  <si>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</si>
  <si>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</si>
  <si>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</si>
  <si>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</si>
  <si>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</si>
  <si>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</si>
  <si>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</si>
  <si>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</si>
  <si>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</si>
  <si>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</si>
  <si>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</si>
  <si>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</si>
  <si>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</si>
  <si>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</si>
  <si>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</si>
  <si>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</si>
  <si>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</si>
  <si>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</si>
  <si>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</si>
  <si>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</si>
  <si>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</si>
  <si>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</si>
  <si>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</si>
  <si>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</si>
  <si>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</si>
  <si>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</si>
  <si>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</si>
  <si>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</si>
  <si>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</si>
  <si>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</si>
  <si>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</si>
  <si>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</si>
  <si>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</si>
  <si>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</si>
  <si>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</si>
  <si>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</si>
  <si>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</si>
  <si>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</si>
  <si>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</si>
  <si>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</si>
  <si>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</si>
  <si>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</si>
  <si>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</si>
  <si>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</si>
  <si>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</si>
  <si>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</si>
  <si>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</si>
  <si>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</si>
  <si>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</si>
  <si>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</si>
  <si>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</si>
  <si>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</si>
  <si>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</si>
  <si>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</si>
  <si>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</si>
  <si>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</si>
  <si>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</si>
  <si>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</si>
  <si>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</si>
  <si>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</si>
  <si>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</si>
  <si>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</si>
  <si>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</si>
  <si>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</si>
  <si>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</si>
  <si>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</si>
  <si>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</si>
  <si>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</si>
  <si>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</si>
  <si>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</si>
  <si>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</si>
  <si>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</si>
  <si>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</si>
  <si>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</si>
  <si>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</si>
  <si>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</si>
  <si>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</si>
  <si>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</si>
  <si>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</si>
  <si>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</si>
  <si>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</si>
  <si>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</si>
  <si>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</si>
  <si>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</si>
  <si>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</si>
  <si>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</si>
  <si>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</si>
  <si>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</si>
  <si>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</si>
  <si>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</si>
  <si>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</si>
  <si>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</si>
  <si>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</si>
  <si>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</si>
  <si>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</si>
  <si>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</si>
  <si>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</si>
  <si>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</si>
  <si>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</si>
  <si>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</si>
  <si>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</si>
  <si>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</si>
  <si>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</si>
  <si>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</si>
  <si>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</si>
  <si>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</si>
  <si>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</si>
  <si>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</si>
  <si>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</si>
  <si>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</si>
  <si>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</si>
  <si>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</si>
  <si>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</si>
  <si>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</si>
  <si>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</si>
  <si>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</si>
  <si>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</si>
  <si>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</si>
  <si>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</si>
  <si>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</si>
  <si>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</si>
  <si>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</si>
  <si>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</si>
  <si>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</si>
  <si>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</si>
  <si>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</si>
  <si>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</si>
  <si>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</si>
  <si>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</si>
  <si>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</si>
  <si>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</si>
  <si>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</si>
  <si>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</si>
  <si>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</si>
  <si>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</si>
  <si>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</si>
  <si>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</si>
  <si>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</si>
  <si>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</si>
  <si>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</si>
  <si>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</si>
  <si>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</si>
  <si>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</si>
  <si>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</si>
  <si>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</si>
  <si>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</si>
  <si>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</si>
  <si>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</si>
  <si>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</si>
  <si>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</si>
  <si>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</si>
  <si>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</si>
  <si>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</si>
  <si>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</si>
  <si>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</si>
  <si>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</si>
  <si>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</si>
  <si>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</si>
  <si>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</si>
  <si>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</si>
  <si>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</si>
  <si>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</si>
  <si>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</si>
  <si>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</si>
  <si>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</si>
  <si>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</si>
  <si>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</si>
  <si>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</si>
  <si>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</si>
  <si>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</si>
  <si>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</si>
  <si>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</si>
  <si>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</si>
  <si>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</si>
  <si>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</si>
  <si>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</si>
  <si>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</si>
  <si>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</si>
  <si>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</si>
  <si>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</si>
  <si>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</si>
  <si>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</si>
  <si>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</si>
  <si>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</si>
  <si>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</si>
  <si>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</si>
  <si>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</si>
  <si>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</si>
  <si>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</si>
  <si>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</si>
  <si>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</si>
  <si>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</si>
  <si>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</si>
  <si>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</si>
  <si>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</si>
  <si>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</si>
  <si>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</si>
  <si>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</si>
  <si>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</si>
  <si>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</si>
  <si>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</si>
  <si>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</si>
  <si>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</si>
  <si>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</si>
  <si>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</si>
  <si>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</si>
  <si>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</si>
  <si>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</si>
  <si>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</si>
  <si>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</si>
  <si>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</si>
  <si>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</si>
  <si>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</si>
  <si>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</si>
  <si>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</si>
  <si>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</si>
  <si>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</si>
  <si>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</si>
  <si>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</si>
  <si>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</si>
  <si>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</si>
  <si>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</si>
  <si>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</si>
  <si>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</si>
  <si>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</si>
  <si>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</si>
  <si>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</si>
  <si>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</si>
  <si>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</si>
  <si>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</si>
  <si>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</si>
  <si>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</si>
  <si>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</si>
  <si>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</si>
  <si>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</si>
  <si>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</si>
  <si>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</si>
  <si>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</si>
  <si>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</si>
  <si>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</si>
  <si>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</si>
  <si>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</si>
  <si>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</si>
  <si>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</si>
  <si>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</si>
  <si>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</si>
  <si>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</si>
  <si>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</si>
  <si>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</si>
  <si>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</si>
  <si>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</si>
  <si>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</si>
  <si>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</si>
  <si>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</si>
  <si>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</si>
  <si>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</si>
  <si>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</si>
  <si>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</si>
  <si>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</si>
  <si>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</si>
  <si>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</si>
  <si>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</si>
  <si>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</si>
  <si>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</si>
  <si>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</si>
  <si>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</si>
  <si>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</si>
  <si>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</si>
  <si>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</si>
  <si>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</si>
  <si>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</si>
  <si>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</si>
  <si>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</si>
  <si>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</si>
  <si>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</si>
  <si>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</si>
  <si>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</si>
  <si>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</si>
  <si>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</si>
  <si>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</si>
  <si>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</si>
  <si>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</si>
  <si>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</si>
  <si>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</si>
  <si>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</si>
  <si>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</si>
  <si>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</si>
  <si>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</si>
  <si>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</si>
  <si>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</si>
  <si>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</si>
  <si>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</si>
  <si>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</si>
  <si>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</si>
  <si>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</si>
  <si>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</si>
  <si>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</si>
  <si>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</si>
  <si>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</si>
  <si>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</si>
  <si>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</si>
  <si>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</si>
  <si>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</si>
  <si>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</si>
  <si>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</si>
  <si>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</si>
  <si>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</si>
  <si>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</si>
  <si>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</si>
  <si>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</si>
  <si>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</si>
  <si>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</si>
  <si>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</si>
  <si>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</si>
  <si>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</si>
  <si>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</si>
  <si>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</si>
  <si>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</si>
  <si>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</si>
  <si>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</si>
  <si>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</si>
  <si>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</si>
  <si>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</si>
  <si>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</si>
  <si>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</si>
  <si>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</si>
  <si>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</si>
  <si>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</si>
  <si>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</si>
  <si>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</si>
  <si>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</si>
  <si>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</si>
  <si>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</si>
  <si>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</si>
  <si>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</si>
  <si>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</si>
  <si>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</si>
  <si>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</si>
  <si>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</si>
  <si>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</si>
  <si>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</si>
  <si>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</si>
  <si>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</si>
  <si>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</si>
  <si>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</si>
  <si>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</si>
  <si>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</si>
  <si>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</si>
  <si>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</si>
  <si>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</si>
  <si>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</si>
  <si>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</si>
  <si>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</si>
  <si>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</si>
  <si>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</si>
  <si>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</si>
  <si>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</si>
  <si>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</si>
  <si>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</si>
  <si>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</si>
  <si>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</si>
  <si>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</si>
  <si>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</si>
  <si>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</si>
  <si>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</si>
  <si>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</si>
  <si>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</si>
  <si>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</si>
  <si>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</si>
  <si>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</si>
  <si>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</si>
  <si>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</si>
  <si>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</si>
  <si>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</si>
  <si>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</si>
  <si>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</si>
  <si>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</si>
  <si>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</si>
  <si>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</si>
  <si>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</si>
  <si>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</si>
  <si>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</si>
  <si>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</si>
  <si>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</si>
  <si>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</si>
  <si>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</si>
  <si>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</si>
  <si>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</si>
  <si>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</si>
  <si>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</si>
  <si>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</si>
  <si>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</si>
  <si>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</si>
  <si>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</si>
  <si>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</si>
  <si>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</si>
  <si>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</si>
  <si>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</si>
  <si>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</si>
  <si>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</si>
  <si>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</si>
  <si>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</si>
  <si>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</si>
  <si>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</si>
  <si>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</si>
  <si>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</si>
  <si>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</si>
  <si>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</si>
  <si>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</si>
  <si>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</si>
  <si>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</si>
  <si>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</si>
  <si>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</si>
  <si>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</si>
  <si>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</si>
  <si>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</si>
  <si>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</si>
  <si>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</si>
  <si>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</si>
  <si>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</si>
  <si>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</si>
  <si>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</si>
  <si>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</si>
  <si>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</si>
  <si>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</si>
  <si>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</si>
  <si>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</si>
  <si>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</si>
  <si>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</si>
  <si>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</si>
  <si>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</si>
  <si>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</si>
  <si>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</si>
  <si>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</si>
  <si>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</si>
  <si>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</si>
  <si>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</si>
  <si>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</si>
  <si>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</si>
  <si>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</si>
  <si>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</si>
  <si>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</si>
  <si>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</si>
  <si>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</si>
  <si>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</si>
  <si>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</si>
  <si>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</si>
  <si>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</si>
  <si>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</si>
  <si>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</si>
  <si>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</si>
  <si>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</si>
  <si>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</si>
  <si>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</si>
  <si>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</si>
  <si>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</si>
  <si>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</si>
  <si>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</si>
  <si>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</si>
  <si>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</si>
  <si>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</si>
  <si>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</si>
  <si>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</si>
  <si>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</si>
  <si>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</si>
  <si>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</si>
  <si>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</si>
  <si>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</si>
  <si>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</si>
  <si>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</si>
  <si>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</si>
  <si>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</si>
  <si>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</si>
  <si>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</si>
  <si>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</si>
  <si>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</si>
  <si>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</si>
  <si>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</si>
  <si>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</si>
  <si>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</si>
  <si>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</si>
  <si>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</si>
  <si>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</si>
  <si>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</si>
  <si>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</si>
  <si>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</si>
  <si>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</si>
  <si>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</si>
  <si>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</si>
  <si>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</si>
  <si>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</si>
  <si>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</si>
  <si>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</si>
  <si>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</si>
  <si>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</si>
  <si>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</si>
  <si>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</si>
  <si>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</si>
  <si>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</si>
  <si>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</si>
  <si>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</si>
  <si>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</si>
  <si>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</si>
  <si>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</si>
  <si>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</si>
  <si>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</si>
  <si>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</si>
  <si>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</si>
  <si>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</si>
  <si>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</si>
  <si>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</si>
  <si>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</si>
  <si>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</si>
  <si>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</si>
  <si>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</si>
  <si>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</si>
  <si>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</si>
  <si>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</si>
  <si>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</si>
  <si>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</si>
  <si>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</si>
  <si>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</si>
  <si>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</si>
  <si>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</si>
  <si>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</si>
  <si>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</si>
  <si>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</si>
  <si>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</si>
  <si>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</si>
  <si>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</si>
  <si>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</si>
  <si>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</si>
  <si>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</si>
  <si>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</si>
  <si>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</si>
  <si>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</si>
  <si>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</si>
  <si>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</si>
  <si>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</si>
  <si>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</si>
  <si>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</si>
  <si>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</si>
  <si>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</si>
  <si>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</si>
  <si>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</si>
  <si>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</si>
  <si>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</si>
  <si>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</si>
  <si>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</si>
  <si>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</si>
  <si>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</si>
  <si>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</si>
  <si>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</si>
  <si>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</si>
  <si>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</si>
  <si>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</si>
  <si>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</si>
  <si>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</si>
  <si>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</si>
  <si>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</si>
  <si>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</si>
  <si>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</si>
  <si>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</si>
  <si>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</si>
  <si>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</si>
  <si>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</si>
  <si>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</si>
  <si>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</si>
  <si>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</si>
  <si>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</si>
  <si>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</si>
  <si>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</si>
  <si>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</si>
  <si>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</si>
  <si>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</si>
  <si>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</si>
  <si>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</si>
  <si>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</si>
  <si>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</si>
  <si>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</si>
  <si>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</si>
  <si>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</si>
  <si>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</si>
  <si>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</si>
  <si>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</si>
  <si>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</si>
  <si>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</si>
  <si>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</si>
  <si>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</si>
  <si>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</si>
  <si>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</si>
  <si>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</si>
  <si>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</si>
  <si>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</si>
  <si>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</si>
  <si>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</si>
  <si>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</si>
  <si>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</si>
  <si>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</si>
  <si>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</si>
  <si>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</si>
  <si>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</si>
  <si>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</si>
  <si>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</si>
  <si>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</si>
  <si>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</si>
  <si>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</si>
  <si>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</si>
  <si>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</si>
  <si>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</si>
  <si>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</si>
  <si>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</si>
  <si>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</si>
  <si>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</si>
  <si>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</si>
  <si>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</si>
  <si>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</si>
  <si>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</si>
  <si>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</si>
  <si>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</si>
  <si>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</si>
  <si>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</si>
  <si>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</si>
  <si>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</si>
  <si>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</si>
  <si>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</si>
  <si>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</si>
  <si>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</si>
  <si>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</si>
  <si>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</si>
  <si>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</si>
  <si>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</si>
  <si>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</si>
  <si>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</si>
  <si>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</si>
  <si>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</si>
  <si>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</si>
  <si>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</si>
  <si>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</si>
  <si>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</si>
  <si>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</si>
  <si>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</si>
  <si>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</si>
  <si>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</si>
  <si>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</si>
  <si>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</si>
  <si>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</si>
  <si>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</si>
  <si>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</si>
  <si>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</si>
  <si>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</si>
  <si>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</si>
  <si>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</si>
  <si>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</si>
  <si>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</si>
  <si>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</si>
  <si>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</si>
  <si>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</si>
  <si>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</si>
  <si>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</si>
  <si>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</si>
  <si>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</si>
  <si>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</si>
  <si>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</si>
  <si>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</si>
  <si>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</si>
  <si>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</si>
  <si>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</si>
  <si>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</si>
  <si>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</si>
  <si>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</si>
  <si>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</si>
  <si>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</si>
  <si>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</si>
  <si>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</si>
  <si>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</si>
  <si>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</si>
  <si>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</si>
  <si>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</si>
  <si>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</si>
  <si>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</si>
  <si>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</si>
  <si>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</si>
  <si>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</si>
  <si>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</si>
  <si>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</si>
  <si>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</si>
  <si>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</si>
  <si>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</si>
  <si>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</si>
  <si>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</si>
  <si>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</si>
  <si>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</si>
  <si>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</si>
  <si>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</si>
  <si>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</si>
  <si>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</si>
  <si>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</si>
  <si>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</si>
  <si>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</si>
  <si>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</si>
  <si>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</si>
  <si>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</si>
  <si>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</si>
  <si>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</si>
  <si>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</si>
  <si>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</si>
  <si>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</si>
  <si>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</si>
  <si>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</si>
  <si>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</si>
  <si>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</si>
  <si>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</si>
  <si>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</si>
  <si>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</si>
  <si>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</si>
  <si>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</si>
  <si>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</si>
  <si>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</si>
  <si>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</si>
  <si>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</si>
  <si>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</si>
  <si>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</si>
  <si>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</si>
  <si>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</si>
  <si>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</si>
  <si>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</si>
  <si>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</si>
  <si>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</si>
  <si>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</si>
  <si>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</si>
  <si>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</si>
  <si>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</si>
  <si>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</si>
  <si>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</si>
  <si>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</si>
  <si>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</si>
  <si>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</si>
  <si>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</si>
  <si>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</si>
  <si>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</si>
  <si>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</si>
  <si>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</si>
  <si>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</si>
  <si>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</si>
  <si>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</si>
  <si>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</si>
  <si>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</si>
  <si>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</si>
  <si>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</si>
  <si>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</si>
  <si>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</si>
  <si>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</si>
  <si>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</si>
  <si>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</si>
  <si>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</si>
  <si>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</si>
  <si>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</si>
  <si>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</si>
  <si>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</si>
  <si>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</si>
  <si>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</si>
  <si>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</si>
  <si>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</si>
  <si>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</si>
  <si>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</si>
  <si>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</si>
  <si>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</si>
  <si>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</si>
  <si>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</si>
  <si>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</si>
  <si>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</si>
  <si>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</si>
  <si>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</si>
  <si>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</si>
  <si>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</si>
  <si>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</si>
  <si>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</si>
  <si>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</si>
  <si>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</si>
  <si>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</si>
  <si>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</si>
  <si>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</si>
  <si>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</si>
  <si>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</si>
  <si>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</si>
  <si>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</si>
  <si>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</si>
  <si>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</si>
  <si>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</si>
  <si>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</si>
  <si>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</si>
  <si>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</si>
  <si>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</si>
  <si>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</si>
  <si>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</si>
  <si>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</si>
  <si>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</si>
  <si>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</si>
  <si>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</si>
  <si>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</si>
  <si>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</si>
  <si>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</si>
  <si>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</si>
  <si>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</si>
  <si>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</si>
  <si>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</si>
  <si>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</si>
  <si>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</si>
  <si>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</si>
  <si>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</si>
  <si>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</si>
  <si>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</si>
  <si>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</si>
  <si>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</si>
  <si>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</si>
  <si>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</si>
  <si>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</si>
  <si>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</si>
  <si>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</si>
  <si>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</si>
  <si>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</si>
  <si>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</si>
  <si>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</si>
  <si>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</si>
  <si>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</si>
  <si>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</si>
  <si>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</si>
  <si>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</si>
  <si>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</si>
  <si>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</si>
  <si>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</si>
  <si>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</si>
  <si>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</si>
  <si>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</si>
  <si>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</si>
  <si>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</si>
  <si>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</si>
  <si>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</si>
  <si>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</si>
  <si>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</si>
  <si>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</si>
  <si>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</si>
  <si>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</si>
  <si>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</si>
  <si>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</si>
  <si>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</si>
  <si>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</si>
  <si>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</si>
  <si>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</si>
  <si>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</si>
  <si>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</si>
  <si>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</si>
  <si>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</si>
  <si>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</si>
  <si>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</si>
  <si>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</si>
  <si>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</si>
  <si>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</si>
  <si>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</si>
  <si>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</si>
  <si>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</si>
  <si>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</si>
  <si>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</si>
  <si>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</si>
  <si>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</si>
  <si>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</si>
  <si>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</si>
  <si>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</si>
  <si>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</si>
  <si>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</si>
  <si>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</si>
  <si>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</si>
  <si>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</si>
  <si>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</si>
  <si>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</si>
  <si>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</si>
  <si>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</si>
  <si>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</si>
  <si>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</si>
  <si>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</si>
  <si>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</si>
  <si>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</si>
  <si>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</si>
  <si>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</si>
  <si>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</si>
  <si>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</si>
  <si>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</si>
  <si>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</si>
  <si>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</si>
  <si>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</si>
  <si>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</si>
  <si>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</si>
  <si>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</si>
  <si>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</si>
  <si>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</si>
  <si>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</si>
  <si>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</si>
  <si>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</si>
  <si>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</si>
  <si>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</si>
  <si>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</si>
  <si>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</si>
  <si>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</si>
  <si>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</si>
  <si>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</si>
  <si>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</si>
  <si>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</si>
  <si>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</si>
  <si>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</si>
  <si>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</si>
  <si>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</si>
  <si>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</si>
  <si>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</si>
  <si>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</si>
  <si>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</si>
  <si>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</si>
  <si>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</si>
  <si>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</si>
  <si>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</si>
  <si>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</si>
  <si>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</si>
  <si>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</si>
  <si>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</si>
  <si>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</si>
  <si>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</si>
  <si>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</si>
  <si>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</si>
  <si>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</si>
  <si>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</si>
  <si>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</si>
  <si>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</si>
  <si>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</si>
  <si>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</si>
  <si>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</si>
  <si>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</si>
  <si>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</si>
  <si>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</si>
  <si>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</si>
  <si>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</si>
  <si>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</si>
  <si>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</si>
  <si>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</si>
  <si>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</si>
  <si>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</si>
  <si>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</si>
  <si>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</si>
  <si>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</si>
  <si>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</si>
  <si>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</si>
  <si>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</si>
  <si>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</si>
  <si>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</si>
  <si>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</si>
  <si>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</si>
  <si>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</si>
  <si>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</si>
  <si>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</si>
  <si>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</si>
  <si>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</si>
  <si>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</si>
  <si>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</si>
  <si>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</si>
  <si>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</si>
  <si>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</si>
  <si>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</si>
  <si>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</si>
  <si>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</si>
  <si>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</si>
  <si>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</si>
  <si>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</si>
  <si>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</si>
  <si>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</si>
  <si>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</si>
  <si>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</si>
  <si>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</si>
  <si>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</si>
  <si>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</si>
  <si>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</si>
  <si>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</si>
  <si>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</si>
  <si>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</si>
  <si>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</si>
  <si>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</si>
  <si>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</si>
  <si>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</si>
  <si>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</si>
  <si>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</si>
  <si>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</si>
  <si>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</si>
  <si>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</si>
  <si>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</si>
  <si>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</si>
  <si>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</si>
  <si>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</si>
  <si>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</si>
  <si>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</si>
  <si>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</si>
  <si>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</si>
  <si>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</si>
  <si>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</si>
  <si>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</si>
  <si>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</si>
  <si>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</si>
  <si>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</si>
  <si>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</si>
  <si>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</si>
  <si>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</si>
  <si>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</si>
  <si>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</si>
  <si>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</si>
  <si>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</si>
  <si>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</si>
  <si>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</si>
  <si>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</si>
  <si>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</si>
  <si>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</si>
  <si>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</si>
  <si>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</si>
  <si>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</si>
  <si>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</si>
  <si>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</si>
  <si>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</si>
  <si>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</si>
  <si>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</si>
  <si>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</si>
  <si>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</si>
  <si>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</si>
  <si>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</si>
  <si>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</si>
  <si>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</si>
  <si>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</si>
  <si>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</si>
  <si>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</si>
  <si>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</si>
  <si>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</si>
  <si>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</si>
  <si>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</si>
  <si>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</si>
  <si>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</si>
  <si>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</si>
  <si>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</si>
  <si>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</si>
  <si>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</si>
  <si>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</si>
  <si>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</si>
  <si>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</si>
  <si>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</si>
  <si>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</si>
  <si>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</si>
  <si>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</si>
  <si>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</si>
  <si>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</si>
  <si>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</si>
  <si>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</si>
  <si>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</si>
  <si>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</si>
  <si>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</si>
  <si>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</si>
  <si>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</si>
  <si>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</si>
  <si>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</si>
  <si>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</si>
  <si>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</si>
  <si>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</si>
  <si>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</si>
  <si>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</si>
  <si>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</si>
  <si>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</si>
  <si>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</si>
  <si>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</si>
  <si>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</si>
  <si>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</si>
  <si>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</si>
  <si>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</si>
  <si>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</si>
  <si>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</si>
  <si>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</si>
  <si>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</si>
  <si>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</si>
  <si>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</si>
  <si>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</si>
  <si>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</si>
  <si>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</si>
  <si>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</si>
  <si>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</si>
  <si>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</si>
  <si>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</si>
  <si>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</si>
  <si>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</si>
  <si>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</si>
  <si>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</si>
  <si>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</si>
  <si>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</si>
  <si>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</si>
  <si>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</si>
  <si>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</si>
  <si>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</si>
  <si>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</si>
  <si>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</si>
  <si>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</si>
  <si>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</si>
  <si>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</si>
  <si>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</si>
  <si>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</si>
  <si>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</si>
  <si>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</si>
  <si>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</si>
  <si>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</si>
  <si>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</si>
  <si>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</si>
  <si>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</si>
  <si>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</si>
  <si>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</si>
  <si>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</si>
  <si>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</si>
  <si>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</si>
  <si>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</si>
  <si>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</si>
  <si>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</si>
  <si>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</si>
  <si>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</si>
  <si>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</si>
  <si>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</si>
  <si>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</si>
  <si>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</si>
  <si>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</si>
  <si>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</si>
  <si>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</si>
  <si>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</si>
  <si>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</si>
  <si>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</si>
  <si>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</si>
  <si>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</si>
  <si>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</si>
  <si>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</si>
  <si>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</si>
  <si>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</si>
  <si>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</si>
  <si>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</si>
  <si>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</si>
  <si>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</si>
  <si>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</si>
  <si>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</si>
  <si>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</si>
  <si>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</si>
  <si>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</si>
  <si>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</si>
  <si>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</si>
  <si>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</si>
  <si>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</si>
  <si>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</si>
  <si>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</si>
  <si>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</si>
  <si>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</si>
  <si>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</si>
  <si>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</si>
  <si>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</si>
  <si>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</si>
  <si>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</si>
  <si>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</si>
  <si>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</si>
  <si>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</si>
  <si>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</si>
  <si>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</si>
  <si>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</si>
  <si>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</si>
  <si>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</si>
  <si>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</si>
  <si>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</si>
  <si>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</si>
  <si>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</si>
  <si>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</si>
  <si>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</si>
  <si>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</si>
  <si>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</si>
  <si>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</si>
  <si>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</si>
  <si>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</si>
  <si>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</si>
  <si>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</si>
  <si>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</si>
  <si>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</si>
  <si>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</si>
  <si>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</si>
  <si>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</si>
  <si>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</si>
  <si>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</si>
  <si>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</si>
  <si>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</si>
  <si>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</si>
  <si>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</si>
  <si>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</si>
  <si>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</si>
  <si>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</si>
  <si>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</si>
  <si>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</si>
  <si>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</si>
  <si>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</si>
  <si>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</si>
  <si>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</si>
  <si>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</si>
  <si>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</si>
  <si>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</si>
  <si>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</si>
  <si>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</si>
  <si>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</si>
  <si>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</si>
  <si>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</si>
  <si>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</si>
  <si>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</si>
  <si>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</si>
  <si>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</si>
  <si>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</si>
  <si>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</si>
  <si>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</si>
  <si>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</si>
  <si>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</si>
  <si>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</si>
  <si>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</si>
  <si>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</si>
  <si>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</si>
  <si>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</si>
  <si>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</si>
  <si>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</si>
  <si>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</si>
  <si>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</si>
  <si>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</si>
  <si>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</si>
  <si>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</si>
  <si>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</si>
  <si>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</si>
  <si>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</si>
  <si>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</si>
  <si>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</si>
  <si>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</si>
  <si>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</si>
  <si>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</si>
  <si>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</si>
  <si>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</si>
  <si>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</si>
  <si>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</si>
  <si>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</si>
  <si>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</si>
  <si>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</si>
  <si>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</si>
  <si>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</si>
  <si>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</si>
  <si>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</si>
  <si>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</si>
  <si>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</si>
  <si>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</si>
  <si>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</si>
  <si>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</si>
  <si>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</si>
  <si>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</si>
  <si>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</si>
  <si>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</si>
  <si>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</si>
  <si>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</si>
  <si>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</si>
  <si>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</si>
  <si>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</si>
  <si>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</si>
  <si>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</si>
  <si>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</si>
  <si>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</si>
  <si>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</si>
  <si>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</si>
  <si>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</si>
  <si>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</si>
  <si>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</si>
  <si>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</si>
  <si>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</si>
  <si>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</si>
  <si>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</si>
  <si>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</si>
  <si>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</si>
  <si>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</si>
  <si>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</si>
  <si>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</si>
  <si>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</si>
  <si>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</si>
  <si>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</si>
  <si>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</si>
  <si>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</si>
  <si>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</si>
  <si>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</si>
  <si>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</si>
  <si>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</si>
  <si>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</si>
  <si>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</si>
  <si>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</si>
  <si>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</si>
  <si>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</si>
  <si>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</si>
  <si>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</si>
  <si>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</si>
  <si>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</si>
  <si>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</si>
  <si>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</si>
  <si>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</si>
  <si>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</si>
  <si>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</si>
  <si>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</si>
  <si>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</si>
  <si>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</si>
  <si>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</si>
  <si>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</si>
  <si>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</si>
  <si>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</si>
  <si>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</si>
  <si>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</si>
  <si>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</si>
  <si>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</si>
  <si>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</si>
  <si>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</si>
  <si>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</si>
  <si>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</si>
  <si>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</si>
  <si>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</si>
  <si>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</si>
  <si>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</si>
  <si>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</si>
  <si>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</si>
  <si>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</si>
  <si>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</si>
  <si>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</si>
  <si>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</si>
  <si>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</si>
  <si>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</si>
  <si>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</si>
  <si>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</si>
  <si>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</si>
  <si>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</si>
  <si>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</si>
  <si>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</si>
  <si>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</si>
  <si>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</si>
  <si>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</si>
  <si>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</si>
  <si>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</si>
  <si>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</si>
  <si>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</si>
  <si>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</si>
  <si>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</si>
  <si>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</si>
  <si>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</si>
  <si>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</si>
  <si>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</si>
  <si>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</si>
  <si>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</si>
  <si>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</si>
  <si>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</si>
  <si>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</si>
  <si>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</si>
  <si>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</si>
  <si>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</si>
  <si>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</si>
  <si>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</si>
  <si>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</si>
  <si>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</si>
  <si>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</si>
  <si>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</si>
  <si>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</si>
  <si>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</si>
  <si>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</si>
  <si>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</si>
  <si>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</si>
  <si>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</si>
  <si>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</si>
  <si>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</si>
  <si>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</si>
  <si>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</si>
  <si>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</si>
  <si>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</si>
  <si>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</si>
  <si>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</si>
  <si>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</si>
  <si>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</si>
  <si>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</si>
  <si>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</si>
  <si>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</si>
  <si>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</si>
  <si>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</si>
  <si>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</si>
  <si>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</si>
  <si>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</si>
  <si>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</si>
  <si>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</si>
  <si>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</si>
  <si>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</si>
  <si>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</si>
  <si>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</si>
  <si>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</si>
  <si>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</si>
  <si>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</si>
  <si>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</si>
  <si>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</si>
  <si>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</si>
  <si>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</si>
  <si>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</si>
  <si>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</si>
  <si>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</si>
  <si>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</si>
  <si>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</si>
  <si>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</si>
  <si>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</si>
  <si>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</si>
  <si>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</si>
  <si>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</si>
  <si>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</si>
  <si>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</si>
  <si>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</si>
  <si>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</si>
  <si>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</si>
  <si>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</si>
  <si>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</si>
  <si>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</si>
  <si>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</si>
  <si>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</si>
  <si>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</si>
  <si>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</si>
  <si>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</si>
  <si>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</si>
  <si>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</si>
  <si>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</si>
  <si>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</si>
  <si>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</si>
  <si>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</si>
  <si>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</si>
  <si>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</si>
  <si>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</si>
  <si>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</si>
  <si>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</si>
  <si>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</si>
  <si>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</si>
  <si>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</si>
  <si>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</si>
  <si>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</si>
  <si>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</si>
  <si>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</si>
  <si>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</si>
  <si>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</si>
  <si>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</si>
  <si>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</si>
  <si>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</si>
  <si>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</si>
  <si>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</si>
  <si>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</si>
  <si>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</si>
  <si>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</si>
  <si>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</si>
  <si>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</si>
  <si>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</si>
  <si>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</si>
  <si>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</si>
  <si>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</si>
  <si>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</si>
  <si>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</si>
  <si>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</si>
  <si>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</si>
  <si>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</si>
  <si>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</si>
  <si>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</si>
  <si>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</si>
  <si>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</si>
  <si>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</si>
  <si>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</si>
  <si>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</si>
  <si>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</si>
  <si>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</si>
  <si>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</si>
  <si>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</si>
  <si>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</si>
  <si>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</si>
  <si>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</si>
  <si>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</si>
  <si>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</si>
  <si>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</si>
  <si>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</si>
  <si>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</si>
  <si>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</si>
  <si>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</si>
  <si>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</si>
  <si>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</si>
  <si>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</si>
  <si>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</si>
  <si>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</si>
  <si>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</si>
  <si>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</si>
  <si>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</si>
  <si>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</si>
  <si>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</si>
  <si>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</si>
  <si>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</si>
  <si>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</si>
  <si>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</si>
  <si>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</si>
  <si>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</si>
  <si>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</si>
  <si>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</si>
  <si>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</si>
  <si>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</si>
  <si>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</si>
  <si>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</si>
  <si>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</si>
  <si>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</si>
  <si>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</si>
  <si>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</si>
  <si>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</si>
  <si>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</si>
  <si>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</si>
  <si>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</si>
  <si>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</si>
  <si>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</si>
  <si>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</si>
  <si>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</si>
  <si>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</si>
  <si>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</si>
  <si>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</si>
  <si>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</si>
  <si>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</si>
  <si>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</si>
  <si>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</si>
  <si>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</si>
  <si>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</si>
  <si>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</si>
  <si>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</si>
  <si>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</si>
  <si>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</si>
  <si>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</si>
  <si>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</si>
  <si>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</si>
  <si>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</si>
  <si>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</si>
  <si>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</si>
  <si>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</si>
  <si>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</si>
  <si>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</si>
  <si>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</si>
  <si>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</si>
  <si>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</si>
  <si>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</si>
  <si>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</si>
  <si>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</si>
  <si>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</si>
  <si>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</si>
  <si>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</si>
  <si>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</si>
  <si>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</si>
  <si>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</si>
  <si>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</si>
  <si>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</si>
  <si>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</si>
  <si>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</si>
  <si>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</si>
  <si>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</si>
  <si>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</si>
  <si>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</si>
  <si>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</si>
  <si>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</si>
  <si>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</si>
  <si>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</si>
  <si>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</si>
  <si>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</si>
  <si>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</si>
  <si>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</si>
  <si>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</si>
  <si>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</si>
  <si>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</si>
  <si>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</si>
  <si>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</si>
  <si>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</si>
  <si>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</si>
  <si>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</si>
  <si>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</si>
  <si>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</si>
  <si>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</si>
  <si>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</si>
  <si>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</si>
  <si>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</si>
  <si>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</si>
  <si>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</si>
  <si>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</si>
  <si>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</si>
  <si>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</si>
  <si>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</si>
  <si>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</si>
  <si>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</si>
  <si>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</si>
  <si>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</si>
  <si>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</si>
  <si>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</si>
  <si>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</si>
  <si>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</si>
  <si>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</si>
  <si>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</si>
  <si>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</si>
  <si>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</si>
  <si>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</si>
  <si>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</si>
  <si>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</si>
  <si>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</si>
  <si>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</si>
  <si>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</si>
  <si>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</si>
  <si>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</si>
  <si>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</si>
  <si>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</si>
  <si>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</si>
  <si>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</si>
  <si>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</si>
  <si>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</si>
  <si>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</si>
  <si>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</si>
  <si>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</si>
  <si>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</si>
  <si>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</si>
  <si>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</si>
  <si>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</si>
  <si>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</si>
  <si>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</si>
  <si>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</si>
  <si>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</si>
  <si>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</si>
  <si>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</si>
  <si>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</si>
  <si>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</si>
  <si>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</si>
  <si>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</si>
  <si>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</si>
  <si>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</si>
  <si>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</si>
  <si>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</si>
  <si>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</si>
  <si>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</si>
  <si>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</si>
  <si>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</si>
  <si>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</si>
  <si>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</si>
  <si>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</si>
  <si>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</si>
  <si>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</si>
  <si>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</si>
  <si>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</si>
  <si>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</si>
  <si>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</si>
  <si>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</si>
  <si>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</si>
  <si>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</si>
  <si>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</si>
  <si>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</si>
  <si>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</si>
  <si>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</si>
  <si>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</si>
  <si>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</si>
  <si>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</si>
  <si>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</si>
  <si>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</si>
  <si>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</si>
  <si>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</si>
  <si>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</si>
  <si>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</si>
  <si>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</si>
  <si>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</si>
  <si>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</si>
  <si>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</si>
  <si>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</si>
  <si>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</si>
  <si>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</si>
  <si>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</si>
  <si>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</si>
  <si>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</si>
  <si>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</si>
  <si>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</si>
  <si>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</si>
  <si>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</si>
  <si>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</si>
  <si>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</si>
  <si>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</si>
  <si>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</si>
  <si>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</si>
  <si>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</si>
  <si>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</si>
  <si>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</si>
  <si>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</si>
  <si>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</si>
  <si>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</si>
  <si>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</si>
  <si>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</si>
  <si>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</si>
  <si>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</si>
  <si>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</si>
  <si>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</si>
  <si>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</si>
  <si>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</si>
  <si>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</si>
  <si>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</si>
  <si>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</si>
  <si>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</si>
  <si>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</si>
  <si>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</si>
  <si>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</si>
  <si>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</si>
  <si>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</si>
  <si>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</si>
  <si>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</si>
  <si>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</si>
  <si>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</si>
  <si>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</si>
  <si>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</si>
  <si>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</si>
  <si>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</si>
  <si>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</si>
  <si>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</si>
  <si>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</si>
  <si>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</si>
  <si>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</si>
  <si>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</si>
  <si>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</si>
  <si>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</si>
  <si>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</si>
  <si>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</si>
  <si>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</si>
  <si>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</si>
  <si>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</si>
  <si>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</si>
  <si>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</si>
  <si>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</si>
  <si>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</si>
  <si>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</si>
  <si>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</si>
  <si>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</si>
  <si>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</si>
  <si>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</si>
  <si>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</si>
  <si>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</si>
  <si>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</si>
  <si>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</si>
  <si>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</si>
  <si>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</si>
  <si>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</si>
  <si>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</si>
  <si>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</si>
  <si>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</si>
  <si>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</si>
  <si>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</si>
  <si>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</si>
  <si>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</si>
  <si>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</si>
  <si>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</si>
  <si>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</si>
  <si>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</si>
  <si>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</si>
  <si>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</si>
  <si>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</si>
  <si>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</si>
  <si>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</si>
  <si>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</si>
  <si>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</si>
  <si>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</si>
  <si>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</si>
  <si>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</si>
  <si>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</si>
  <si>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</si>
  <si>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</si>
  <si>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</si>
  <si>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</si>
  <si>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</si>
  <si>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</si>
  <si>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</si>
  <si>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</si>
  <si>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</si>
  <si>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</si>
  <si>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</si>
  <si>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</si>
  <si>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</si>
  <si>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</si>
  <si>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</si>
  <si>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</si>
  <si>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</si>
  <si>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</si>
  <si>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</si>
  <si>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</si>
  <si>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</si>
  <si>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</si>
  <si>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</si>
  <si>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</si>
  <si>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</si>
  <si>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</si>
  <si>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</si>
  <si>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</si>
  <si>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</si>
  <si>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</si>
  <si>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</si>
  <si>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</si>
  <si>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</si>
  <si>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</si>
  <si>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</si>
  <si>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</si>
  <si>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</si>
  <si>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</si>
  <si>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</si>
  <si>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</si>
  <si>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</si>
  <si>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</si>
  <si>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</si>
  <si>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</si>
  <si>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</si>
  <si>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</si>
  <si>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</si>
  <si>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</si>
  <si>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</si>
  <si>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</si>
  <si>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</si>
  <si>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</si>
  <si>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</si>
  <si>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</si>
  <si>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</si>
  <si>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</si>
  <si>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</si>
  <si>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</si>
  <si>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</si>
  <si>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</si>
  <si>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</si>
  <si>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</si>
  <si>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</si>
  <si>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</si>
  <si>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</si>
  <si>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</si>
  <si>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</si>
  <si>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</si>
  <si>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</si>
  <si>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</si>
  <si>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</si>
  <si>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</si>
  <si>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</si>
  <si>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</si>
  <si>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</si>
  <si>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</si>
  <si>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</si>
  <si>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</si>
  <si>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</si>
  <si>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</si>
  <si>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</si>
  <si>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</si>
  <si>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</si>
  <si>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</si>
  <si>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</si>
  <si>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</si>
  <si>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</si>
  <si>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</si>
  <si>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</si>
  <si>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</si>
  <si>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</si>
  <si>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</si>
  <si>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</si>
  <si>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</si>
  <si>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</si>
  <si>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</si>
  <si>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</si>
  <si>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</si>
  <si>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</si>
  <si>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</si>
  <si>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</si>
  <si>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</si>
  <si>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</si>
  <si>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</si>
  <si>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</si>
  <si>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</si>
  <si>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</si>
  <si>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</si>
  <si>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</si>
  <si>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</si>
  <si>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</si>
  <si>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</si>
  <si>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</si>
  <si>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</si>
  <si>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</si>
  <si>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</si>
  <si>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</si>
  <si>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</si>
  <si>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</si>
  <si>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</si>
  <si>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</si>
  <si>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</si>
  <si>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</si>
  <si>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</si>
  <si>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</si>
  <si>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</si>
  <si>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</si>
  <si>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</si>
  <si>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</si>
  <si>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</si>
  <si>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</si>
  <si>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</si>
  <si>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</si>
  <si>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</si>
  <si>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</si>
  <si>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</si>
  <si>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</si>
  <si>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</si>
  <si>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</si>
  <si>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</si>
  <si>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</si>
  <si>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</si>
  <si>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</si>
  <si>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</si>
  <si>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</si>
  <si>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</si>
  <si>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</si>
  <si>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</si>
  <si>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</si>
  <si>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</si>
  <si>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</si>
  <si>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</si>
  <si>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</si>
  <si>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</si>
  <si>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</si>
  <si>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</si>
  <si>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</si>
  <si>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</si>
  <si>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</si>
  <si>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</si>
  <si>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</si>
  <si>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</si>
  <si>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</si>
  <si>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</si>
  <si>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</si>
  <si>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</si>
  <si>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</si>
  <si>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</si>
  <si>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</si>
  <si>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</si>
  <si>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</si>
  <si>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</si>
  <si>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</si>
  <si>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</si>
  <si>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</si>
  <si>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</si>
  <si>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</si>
  <si>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</si>
  <si>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</si>
  <si>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</si>
  <si>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</si>
  <si>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</si>
  <si>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</si>
  <si>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</si>
  <si>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</si>
  <si>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</si>
  <si>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</si>
  <si>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</si>
  <si>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</si>
  <si>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</si>
  <si>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</si>
  <si>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</si>
  <si>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</si>
  <si>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</si>
  <si>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</si>
  <si>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</si>
  <si>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</si>
  <si>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</si>
  <si>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</si>
  <si>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</si>
  <si>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</si>
  <si>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</si>
  <si>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</si>
  <si>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</si>
  <si>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</si>
  <si>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</si>
  <si>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</si>
  <si>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</si>
  <si>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</si>
  <si>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</si>
  <si>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</si>
  <si>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</si>
  <si>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</si>
  <si>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</si>
  <si>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</si>
  <si>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</si>
  <si>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</si>
  <si>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</si>
  <si>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</si>
  <si>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</si>
  <si>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</si>
  <si>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</si>
  <si>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</si>
  <si>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</si>
  <si>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</si>
  <si>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</si>
  <si>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</si>
  <si>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</si>
  <si>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</si>
  <si>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</si>
  <si>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</si>
  <si>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</si>
  <si>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</si>
  <si>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</si>
  <si>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</si>
  <si>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</si>
  <si>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</si>
  <si>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</si>
  <si>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</si>
  <si>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</si>
  <si>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</si>
  <si>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</si>
  <si>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</si>
  <si>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</si>
  <si>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</si>
  <si>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</si>
  <si>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</si>
  <si>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</si>
  <si>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</si>
  <si>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</si>
  <si>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</si>
  <si>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</si>
  <si>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</si>
  <si>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</si>
  <si>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</si>
  <si>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</si>
  <si>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</si>
  <si>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</si>
  <si>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</si>
  <si>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</si>
  <si>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</si>
  <si>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</si>
  <si>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</si>
  <si>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</si>
  <si>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</si>
  <si>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</si>
  <si>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</si>
  <si>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</si>
  <si>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</si>
  <si>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</si>
  <si>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</si>
  <si>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</si>
  <si>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</si>
  <si>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</si>
  <si>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</si>
  <si>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</si>
  <si>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</si>
  <si>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</si>
  <si>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</si>
  <si>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</si>
  <si>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</si>
  <si>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</si>
  <si>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</si>
  <si>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</si>
  <si>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</si>
  <si>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</si>
  <si>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</si>
  <si>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</si>
  <si>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</si>
  <si>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</si>
  <si>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</si>
  <si>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</si>
  <si>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</si>
  <si>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</si>
  <si>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</si>
  <si>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</si>
  <si>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</si>
  <si>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</si>
  <si>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</si>
  <si>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</si>
  <si>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</si>
  <si>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</si>
  <si>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</si>
  <si>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</si>
  <si>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</si>
  <si>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</si>
  <si>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</si>
  <si>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</si>
  <si>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</si>
  <si>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</si>
  <si>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</si>
  <si>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</si>
  <si>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</si>
  <si>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</si>
  <si>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</si>
  <si>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</si>
  <si>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</si>
  <si>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</si>
  <si>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</si>
  <si>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</si>
  <si>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</si>
  <si>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</si>
  <si>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</si>
  <si>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</si>
  <si>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</si>
  <si>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</si>
  <si>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</si>
  <si>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</si>
  <si>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</si>
  <si>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</si>
  <si>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</si>
  <si>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</si>
  <si>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</si>
  <si>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</si>
  <si>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</si>
  <si>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</si>
  <si>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</si>
  <si>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</si>
  <si>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</si>
  <si>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</si>
  <si>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</si>
  <si>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</si>
  <si>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</si>
  <si>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</si>
  <si>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</si>
  <si>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</si>
  <si>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</si>
  <si>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</si>
  <si>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</si>
  <si>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</si>
  <si>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</si>
  <si>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</si>
  <si>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</si>
  <si>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</si>
  <si>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</si>
  <si>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</si>
  <si>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</si>
  <si>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</si>
  <si>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</si>
  <si>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</si>
  <si>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</si>
  <si>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</si>
  <si>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</si>
  <si>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</si>
  <si>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</si>
  <si>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</si>
  <si>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</si>
  <si>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</si>
  <si>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</si>
  <si>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</si>
  <si>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</si>
  <si>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</si>
  <si>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</si>
  <si>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</si>
  <si>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</si>
  <si>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</si>
  <si>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</si>
  <si>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</si>
  <si>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</si>
  <si>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</si>
  <si>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</si>
  <si>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</si>
  <si>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</si>
  <si>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</si>
  <si>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</si>
  <si>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</si>
  <si>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</si>
  <si>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</si>
  <si>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</si>
  <si>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</si>
  <si>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</si>
  <si>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</si>
  <si>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</si>
  <si>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</si>
  <si>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</si>
  <si>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</si>
  <si>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</si>
  <si>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</si>
  <si>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</si>
  <si>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</si>
  <si>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</si>
  <si>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</si>
  <si>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</si>
  <si>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</si>
  <si>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</si>
  <si>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</si>
  <si>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</si>
  <si>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</si>
  <si>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</si>
  <si>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</si>
  <si>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</si>
  <si>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</si>
  <si>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</si>
  <si>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</si>
  <si>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</si>
  <si>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</si>
  <si>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</si>
  <si>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</si>
  <si>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</si>
  <si>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</si>
  <si>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</si>
  <si>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</si>
  <si>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</si>
  <si>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</si>
  <si>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</si>
  <si>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</si>
  <si>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</si>
  <si>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</si>
  <si>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</si>
  <si>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</si>
  <si>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</si>
  <si>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</si>
  <si>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</si>
  <si>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</si>
  <si>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</si>
  <si>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</si>
  <si>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</si>
  <si>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</si>
  <si>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</si>
  <si>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</si>
  <si>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</si>
  <si>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</si>
  <si>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</si>
  <si>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</si>
  <si>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</si>
  <si>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</si>
  <si>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</si>
  <si>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</si>
  <si>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</si>
  <si>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</si>
  <si>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</si>
  <si>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</si>
  <si>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</si>
  <si>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</si>
  <si>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</si>
  <si>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</si>
  <si>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</si>
  <si>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</si>
  <si>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</si>
  <si>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</si>
  <si>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</si>
  <si>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</si>
  <si>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</si>
  <si>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</si>
  <si>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</si>
  <si>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</si>
  <si>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</si>
  <si>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</si>
  <si>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</si>
  <si>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</si>
  <si>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</si>
  <si>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</si>
  <si>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</si>
  <si>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</si>
  <si>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</si>
  <si>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</si>
  <si>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</si>
  <si>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</si>
  <si>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</si>
  <si>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</si>
  <si>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</si>
  <si>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</si>
  <si>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</si>
  <si>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</si>
  <si>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</si>
  <si>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</si>
  <si>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</si>
  <si>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</si>
  <si>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</si>
  <si>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</si>
  <si>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</si>
  <si>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</si>
  <si>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</si>
  <si>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</si>
  <si>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</si>
  <si>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</si>
  <si>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</si>
  <si>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</si>
  <si>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</si>
  <si>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</si>
  <si>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</si>
  <si>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</si>
  <si>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</si>
  <si>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</si>
  <si>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</si>
  <si>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</si>
  <si>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</si>
  <si>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</si>
  <si>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</si>
  <si>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</si>
  <si>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</si>
  <si>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</si>
  <si>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</si>
  <si>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</si>
  <si>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</si>
  <si>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</si>
  <si>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</si>
  <si>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</si>
  <si>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</si>
  <si>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</si>
  <si>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</si>
  <si>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</si>
  <si>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</si>
  <si>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</si>
  <si>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</si>
  <si>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</si>
  <si>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</si>
  <si>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</si>
  <si>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</si>
  <si>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</si>
  <si>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</si>
  <si>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</si>
  <si>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</si>
  <si>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</si>
  <si>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</si>
  <si>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</si>
  <si>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</si>
  <si>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</si>
  <si>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</si>
  <si>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</si>
  <si>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</si>
  <si>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</si>
  <si>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</si>
  <si>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</si>
  <si>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</si>
  <si>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</si>
  <si>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</si>
  <si>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</si>
  <si>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</si>
  <si>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</si>
  <si>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</si>
  <si>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</si>
  <si>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</si>
  <si>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</si>
  <si>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</si>
  <si>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</si>
  <si>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</si>
  <si>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</si>
  <si>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</si>
  <si>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</si>
  <si>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</si>
  <si>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</si>
  <si>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</si>
  <si>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</si>
  <si>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</si>
  <si>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</si>
  <si>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</si>
  <si>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</si>
  <si>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</si>
  <si>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</si>
  <si>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</si>
  <si>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</si>
  <si>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</si>
  <si>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</si>
  <si>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</si>
  <si>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</si>
  <si>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</si>
  <si>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</si>
  <si>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</si>
  <si>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</si>
  <si>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</si>
  <si>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</si>
  <si>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</si>
  <si>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</si>
  <si>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</si>
  <si>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</si>
  <si>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</si>
  <si>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</si>
  <si>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</si>
  <si>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</si>
  <si>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</si>
  <si>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</si>
  <si>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</si>
  <si>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</si>
  <si>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</si>
  <si>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</si>
  <si>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</si>
  <si>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</si>
  <si>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</si>
  <si>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</si>
  <si>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</si>
  <si>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</si>
  <si>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</si>
  <si>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</si>
  <si>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</si>
  <si>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</si>
  <si>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</si>
  <si>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</si>
  <si>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</si>
  <si>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</si>
  <si>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</si>
  <si>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</si>
  <si>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</si>
  <si>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</si>
  <si>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</si>
  <si>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</si>
  <si>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</si>
  <si>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</si>
  <si>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</si>
  <si>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</si>
  <si>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</si>
  <si>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</si>
  <si>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</si>
  <si>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</si>
  <si>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</si>
  <si>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</si>
  <si>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</si>
  <si>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</si>
  <si>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</si>
  <si>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</si>
  <si>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</si>
  <si>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</si>
  <si>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</si>
  <si>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</si>
  <si>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</si>
  <si>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</si>
  <si>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</si>
  <si>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</si>
  <si>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</si>
  <si>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</si>
  <si>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</si>
  <si>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</si>
  <si>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</si>
  <si>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</si>
  <si>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</si>
  <si>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</si>
  <si>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</si>
  <si>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</si>
  <si>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</si>
  <si>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</si>
  <si>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</si>
  <si>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</si>
  <si>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</si>
  <si>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</si>
  <si>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</si>
  <si>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</si>
  <si>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</si>
  <si>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</si>
  <si>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</si>
  <si>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</si>
  <si>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</si>
  <si>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</si>
  <si>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</si>
  <si>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</si>
  <si>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</si>
  <si>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</si>
  <si>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</si>
  <si>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</si>
  <si>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</si>
  <si>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</si>
  <si>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</si>
  <si>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</si>
  <si>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</si>
  <si>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</si>
  <si>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</si>
  <si>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</si>
  <si>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</si>
  <si>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</si>
  <si>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</si>
  <si>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</si>
  <si>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</si>
  <si>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</si>
  <si>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</si>
  <si>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</si>
  <si>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</si>
  <si>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</si>
  <si>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</si>
  <si>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</si>
  <si>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</si>
  <si>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</si>
  <si>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</si>
  <si>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</si>
  <si>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</si>
  <si>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</si>
  <si>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</si>
  <si>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</si>
  <si>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</si>
  <si>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</si>
  <si>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</si>
  <si>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</si>
  <si>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</si>
  <si>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</si>
  <si>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</si>
  <si>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</si>
  <si>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</si>
  <si>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</si>
  <si>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</si>
  <si>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</si>
  <si>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</si>
  <si>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</si>
  <si>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</si>
  <si>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</si>
  <si>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</si>
  <si>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</si>
  <si>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</si>
  <si>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</si>
  <si>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</si>
  <si>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</si>
  <si>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</si>
  <si>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</si>
  <si>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</si>
  <si>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</si>
  <si>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</si>
  <si>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</si>
  <si>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</si>
  <si>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</si>
  <si>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</si>
  <si>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</si>
  <si>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</si>
  <si>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</si>
  <si>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</si>
  <si>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</si>
  <si>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</si>
  <si>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</si>
  <si>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</si>
  <si>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</si>
  <si>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</si>
  <si>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</si>
  <si>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</si>
  <si>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</si>
  <si>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</si>
  <si>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</si>
  <si>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</si>
  <si>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</si>
  <si>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</si>
  <si>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</si>
  <si>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</si>
  <si>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</si>
  <si>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</si>
  <si>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</si>
  <si>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</si>
  <si>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</si>
  <si>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</si>
  <si>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</si>
  <si>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</si>
  <si>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</si>
  <si>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</si>
  <si>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</si>
  <si>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</si>
  <si>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</si>
  <si>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</si>
  <si>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</si>
  <si>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</si>
  <si>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</si>
  <si>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</si>
  <si>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</si>
  <si>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</si>
  <si>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</si>
  <si>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</si>
  <si>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</si>
  <si>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</si>
  <si>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</si>
  <si>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</si>
  <si>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</si>
  <si>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</si>
  <si>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</si>
  <si>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</si>
  <si>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</si>
  <si>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</si>
  <si>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</si>
  <si>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</si>
  <si>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</si>
  <si>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</si>
  <si>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</si>
  <si>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</si>
  <si>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</si>
  <si>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</si>
  <si>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</si>
  <si>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</si>
  <si>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</si>
  <si>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</si>
  <si>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</si>
  <si>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</si>
  <si>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</si>
  <si>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</si>
  <si>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</si>
  <si>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</si>
  <si>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</si>
  <si>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</si>
  <si>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</si>
  <si>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</si>
  <si>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</si>
  <si>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</si>
  <si>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</si>
  <si>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</si>
  <si>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</si>
  <si>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</si>
  <si>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</si>
  <si>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</si>
  <si>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</si>
  <si>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</si>
  <si>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</si>
  <si>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</si>
  <si>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</si>
  <si>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</si>
  <si>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</si>
  <si>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</si>
  <si>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</si>
  <si>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</si>
  <si>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</si>
  <si>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</si>
  <si>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</si>
  <si>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</si>
  <si>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</si>
  <si>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</si>
  <si>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</si>
  <si>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</si>
  <si>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</si>
  <si>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</si>
  <si>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</si>
  <si>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</si>
  <si>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</si>
  <si>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</si>
  <si>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</si>
  <si>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</si>
  <si>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</si>
  <si>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</si>
  <si>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</si>
  <si>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</si>
  <si>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</si>
  <si>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</si>
  <si>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</si>
  <si>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</si>
  <si>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</si>
  <si>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</si>
  <si>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</si>
  <si>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</si>
  <si>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</si>
  <si>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</si>
  <si>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</si>
  <si>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</si>
  <si>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</si>
  <si>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</si>
  <si>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</si>
  <si>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</si>
  <si>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</si>
  <si>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</si>
  <si>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</si>
  <si>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</si>
  <si>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</si>
  <si>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</si>
  <si>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</si>
  <si>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</si>
  <si>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</si>
  <si>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</si>
  <si>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</si>
  <si>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</si>
  <si>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</si>
  <si>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</si>
  <si>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</si>
  <si>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</si>
  <si>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</si>
  <si>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</si>
  <si>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</si>
  <si>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</si>
  <si>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</si>
  <si>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</si>
  <si>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</si>
  <si>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</si>
  <si>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</si>
  <si>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</si>
  <si>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</si>
  <si>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</si>
  <si>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</si>
  <si>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</si>
  <si>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</si>
  <si>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</si>
  <si>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</si>
  <si>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</si>
  <si>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</si>
  <si>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</si>
  <si>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</si>
  <si>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</si>
  <si>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</si>
  <si>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</si>
  <si>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</si>
  <si>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</si>
  <si>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</si>
  <si>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</si>
  <si>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</si>
  <si>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</si>
  <si>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</si>
  <si>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</si>
  <si>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</si>
  <si>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</si>
  <si>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</si>
  <si>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</si>
  <si>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</si>
  <si>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</si>
  <si>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</si>
  <si>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</si>
  <si>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</si>
  <si>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</si>
  <si>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</si>
  <si>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</si>
  <si>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</si>
  <si>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</si>
  <si>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</si>
  <si>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</si>
  <si>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</si>
  <si>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</si>
  <si>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</si>
  <si>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</si>
  <si>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</si>
  <si>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</si>
  <si>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</si>
  <si>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</si>
  <si>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</si>
  <si>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</si>
  <si>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</si>
  <si>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</si>
  <si>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</si>
  <si>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</si>
  <si>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</si>
  <si>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</si>
  <si>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</si>
  <si>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</si>
  <si>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</si>
  <si>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</si>
  <si>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</si>
  <si>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</si>
  <si>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</si>
  <si>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</si>
  <si>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</si>
  <si>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</si>
  <si>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</si>
  <si>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</si>
  <si>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</si>
  <si>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</si>
  <si>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</si>
  <si>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</si>
  <si>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</si>
  <si>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</si>
  <si>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</si>
  <si>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</si>
  <si>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</si>
  <si>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</si>
  <si>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</si>
  <si>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</si>
  <si>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</si>
  <si>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</si>
  <si>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</si>
  <si>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</si>
  <si>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</si>
  <si>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</si>
  <si>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</si>
  <si>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</si>
  <si>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</si>
  <si>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</si>
  <si>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</si>
  <si>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</si>
  <si>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</si>
  <si>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</si>
  <si>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</si>
  <si>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</si>
  <si>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</si>
  <si>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</si>
  <si>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</si>
  <si>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</si>
  <si>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</si>
  <si>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</si>
  <si>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</si>
  <si>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</si>
  <si>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</si>
  <si>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</si>
  <si>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</si>
  <si>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</si>
  <si>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</si>
  <si>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</si>
  <si>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</si>
  <si>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</si>
  <si>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</si>
  <si>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</si>
  <si>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</si>
  <si>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</si>
  <si>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</si>
  <si>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</si>
  <si>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</si>
  <si>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</si>
  <si>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</si>
  <si>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</si>
  <si>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</si>
  <si>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</si>
  <si>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</si>
  <si>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</si>
  <si>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</si>
  <si>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</si>
  <si>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</si>
  <si>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</si>
  <si>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</si>
  <si>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</si>
  <si>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</si>
  <si>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</si>
  <si>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</si>
  <si>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</si>
  <si>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</si>
  <si>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</si>
  <si>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</si>
  <si>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</si>
  <si>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</si>
  <si>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</si>
  <si>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</si>
  <si>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</si>
  <si>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</si>
  <si>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</si>
  <si>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</si>
  <si>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</si>
  <si>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</si>
  <si>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</si>
  <si>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</si>
  <si>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</si>
  <si>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</si>
  <si>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</si>
  <si>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</si>
  <si>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</si>
  <si>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</si>
  <si>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</si>
  <si>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</si>
  <si>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</si>
  <si>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</si>
  <si>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</si>
  <si>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</si>
  <si>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</si>
  <si>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</si>
  <si>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</si>
  <si>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</si>
  <si>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</si>
  <si>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</si>
  <si>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</si>
  <si>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</si>
  <si>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</si>
  <si>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</si>
  <si>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</si>
  <si>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</si>
  <si>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</si>
  <si>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</si>
  <si>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</si>
  <si>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</si>
  <si>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</si>
  <si>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</si>
  <si>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</si>
  <si>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</si>
  <si>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</si>
  <si>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</si>
  <si>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</si>
  <si>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</si>
  <si>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</si>
  <si>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</si>
  <si>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</si>
  <si>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</si>
  <si>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</si>
  <si>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</si>
  <si>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</si>
  <si>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</si>
  <si>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</si>
  <si>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</si>
  <si>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</si>
  <si>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</si>
  <si>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</si>
  <si>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</si>
  <si>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</si>
  <si>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</si>
  <si>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</si>
  <si>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</si>
  <si>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</si>
  <si>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</si>
  <si>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</si>
  <si>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</si>
  <si>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</si>
  <si>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</si>
  <si>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</si>
  <si>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</si>
  <si>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</si>
  <si>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</si>
  <si>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</si>
  <si>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</si>
  <si>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</si>
  <si>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</si>
  <si>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</si>
  <si>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</si>
  <si>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</si>
  <si>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</si>
  <si>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</si>
  <si>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</si>
  <si>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</si>
  <si>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</si>
  <si>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</si>
  <si>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</si>
  <si>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</si>
  <si>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</si>
  <si>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</si>
  <si>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</si>
  <si>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</si>
  <si>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</si>
  <si>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</si>
  <si>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</si>
  <si>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</si>
  <si>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</si>
  <si>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</si>
  <si>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</si>
  <si>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</si>
  <si>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</si>
  <si>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</si>
  <si>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</si>
  <si>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</si>
  <si>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</si>
  <si>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</si>
  <si>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</si>
  <si>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</si>
  <si>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</si>
  <si>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</si>
  <si>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</si>
  <si>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</si>
  <si>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</si>
  <si>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</si>
  <si>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</si>
  <si>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</si>
  <si>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</si>
  <si>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</si>
  <si>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</si>
  <si>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</si>
  <si>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</si>
  <si>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</si>
  <si>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</si>
  <si>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</si>
  <si>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</si>
  <si>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</si>
  <si>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</si>
  <si>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</si>
  <si>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</si>
  <si>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</si>
  <si>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</si>
  <si>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</si>
  <si>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</si>
  <si>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</si>
  <si>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</si>
  <si>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</si>
  <si>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</si>
  <si>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</si>
  <si>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</si>
  <si>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</si>
  <si>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</si>
  <si>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</si>
  <si>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</si>
  <si>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</si>
  <si>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</si>
  <si>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</si>
  <si>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</si>
  <si>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</si>
  <si>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</si>
  <si>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</si>
  <si>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</si>
  <si>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</si>
  <si>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</si>
  <si>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</si>
  <si>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</si>
  <si>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</si>
  <si>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</si>
  <si>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</si>
  <si>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</si>
  <si>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</si>
  <si>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</si>
  <si>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</si>
  <si>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</si>
  <si>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</si>
  <si>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</si>
  <si>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</si>
  <si>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</si>
  <si>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</si>
  <si>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</si>
  <si>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</si>
  <si>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</si>
  <si>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</si>
  <si>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</si>
  <si>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</si>
  <si>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</si>
  <si>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</si>
  <si>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</si>
  <si>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</si>
  <si>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</si>
  <si>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</si>
  <si>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</si>
  <si>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</si>
  <si>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</si>
  <si>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</si>
  <si>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</si>
  <si>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</si>
  <si>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</si>
  <si>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</si>
  <si>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</si>
  <si>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</si>
  <si>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</si>
  <si>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</si>
  <si>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</si>
  <si>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</si>
  <si>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</si>
  <si>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</si>
  <si>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</si>
  <si>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</si>
  <si>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</si>
  <si>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</si>
  <si>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</si>
  <si>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</si>
  <si>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</si>
  <si>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</si>
  <si>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</si>
  <si>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</si>
  <si>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</si>
  <si>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</si>
  <si>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</si>
  <si>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</si>
  <si>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</si>
  <si>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</si>
  <si>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</si>
  <si>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</si>
  <si>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</si>
  <si>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</si>
  <si>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</si>
  <si>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</si>
  <si>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</si>
  <si>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</si>
  <si>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</si>
  <si>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</si>
  <si>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</si>
  <si>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</si>
  <si>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</si>
  <si>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</si>
  <si>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</si>
  <si>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</si>
  <si>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</si>
  <si>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</si>
  <si>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</si>
  <si>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</si>
  <si>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</si>
  <si>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</si>
  <si>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</si>
  <si>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</si>
  <si>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</si>
  <si>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</si>
  <si>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</si>
  <si>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</si>
  <si>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</si>
  <si>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</si>
  <si>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</si>
  <si>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</si>
  <si>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</si>
  <si>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</si>
  <si>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</si>
  <si>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</si>
  <si>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</si>
  <si>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</si>
  <si>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</si>
  <si>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</si>
  <si>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</si>
  <si>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</si>
  <si>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</si>
  <si>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</si>
  <si>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</si>
  <si>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</si>
  <si>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</si>
  <si>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</si>
  <si>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</si>
  <si>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</si>
  <si>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</si>
  <si>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</si>
  <si>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</si>
  <si>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</si>
  <si>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</si>
  <si>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</si>
  <si>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</si>
  <si>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</si>
  <si>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</si>
  <si>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</si>
  <si>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</si>
  <si>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</si>
  <si>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</si>
  <si>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</si>
  <si>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</si>
  <si>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</si>
  <si>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</si>
  <si>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</si>
  <si>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</si>
  <si>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</si>
  <si>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</si>
  <si>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</si>
  <si>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</si>
  <si>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</si>
  <si>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</si>
  <si>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</si>
  <si>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</si>
  <si>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</si>
  <si>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</si>
  <si>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</si>
  <si>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</si>
  <si>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</si>
  <si>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</si>
  <si>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</si>
  <si>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</si>
  <si>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</si>
  <si>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</si>
  <si>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</si>
  <si>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</si>
  <si>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</si>
  <si>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</si>
  <si>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</si>
  <si>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</si>
  <si>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</si>
  <si>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</si>
  <si>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</si>
  <si>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</si>
  <si>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</si>
  <si>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</si>
  <si>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</si>
  <si>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</si>
  <si>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</si>
  <si>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</si>
  <si>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</si>
  <si>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</si>
  <si>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</si>
  <si>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</si>
  <si>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</si>
  <si>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</si>
  <si>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</si>
  <si>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</si>
  <si>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</si>
  <si>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</si>
  <si>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</si>
  <si>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</si>
  <si>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</si>
  <si>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</si>
  <si>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</si>
  <si>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</si>
  <si>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</si>
  <si>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</si>
  <si>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</si>
  <si>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</si>
  <si>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</si>
  <si>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</si>
  <si>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</si>
  <si>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</si>
  <si>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</si>
  <si>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</si>
  <si>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</si>
  <si>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</si>
  <si>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</si>
  <si>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</si>
  <si>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</si>
  <si>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</si>
  <si>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</si>
  <si>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</si>
  <si>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</si>
  <si>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</si>
  <si>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</si>
  <si>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</si>
  <si>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</si>
  <si>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</si>
  <si>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</si>
  <si>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</si>
  <si>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</si>
  <si>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</si>
  <si>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</si>
  <si>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</si>
  <si>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</si>
  <si>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</si>
  <si>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</si>
  <si>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</si>
  <si>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</si>
  <si>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</si>
  <si>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</si>
  <si>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</si>
  <si>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</si>
  <si>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</si>
  <si>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</si>
  <si>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</si>
  <si>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</si>
  <si>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</si>
  <si>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</si>
  <si>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</si>
  <si>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</si>
  <si>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</si>
  <si>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</si>
  <si>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</si>
  <si>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</si>
  <si>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</si>
  <si>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</si>
  <si>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</si>
  <si>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</si>
  <si>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</si>
  <si>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</si>
  <si>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</si>
  <si>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</si>
  <si>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</si>
  <si>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</si>
  <si>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</si>
  <si>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</si>
  <si>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</si>
  <si>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</si>
  <si>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</si>
  <si>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</si>
  <si>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</si>
  <si>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</si>
  <si>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</si>
  <si>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</si>
  <si>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</si>
  <si>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</si>
  <si>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</si>
  <si>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</si>
  <si>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</si>
  <si>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</si>
  <si>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</si>
  <si>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</si>
  <si>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</si>
  <si>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</si>
  <si>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</si>
  <si>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</si>
  <si>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</si>
  <si>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</si>
  <si>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</si>
  <si>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</si>
  <si>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</si>
  <si>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</si>
  <si>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</si>
  <si>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</si>
  <si>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</si>
  <si>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</si>
  <si>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</si>
  <si>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</si>
  <si>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</si>
  <si>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</si>
  <si>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</si>
  <si>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</si>
  <si>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</si>
  <si>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</si>
  <si>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</si>
  <si>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</si>
  <si>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</si>
  <si>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</si>
  <si>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</si>
  <si>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</si>
  <si>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</si>
  <si>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</si>
  <si>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</si>
  <si>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</si>
  <si>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</si>
  <si>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</si>
  <si>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</si>
  <si>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</si>
  <si>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</si>
  <si>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</si>
  <si>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</si>
  <si>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</si>
  <si>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</si>
  <si>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</si>
  <si>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</si>
  <si>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</si>
  <si>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</si>
  <si>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</si>
  <si>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</si>
  <si>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</si>
  <si>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</si>
  <si>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</si>
  <si>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</si>
  <si>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</si>
  <si>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</si>
  <si>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</si>
  <si>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</si>
  <si>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</si>
  <si>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</si>
  <si>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</si>
  <si>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</si>
  <si>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</si>
  <si>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</si>
  <si>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</si>
  <si>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</si>
  <si>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</si>
  <si>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</si>
  <si>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</si>
  <si>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</si>
  <si>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</si>
  <si>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</si>
  <si>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</si>
  <si>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</si>
  <si>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</si>
  <si>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</si>
  <si>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</si>
  <si>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</si>
  <si>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</si>
  <si>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</si>
  <si>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</si>
  <si>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</si>
  <si>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</si>
  <si>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</si>
  <si>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</si>
  <si>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</si>
  <si>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</si>
  <si>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</si>
  <si>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</si>
  <si>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</si>
  <si>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</si>
  <si>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</si>
  <si>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</si>
  <si>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</si>
  <si>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</si>
  <si>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</si>
  <si>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</si>
  <si>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</si>
  <si>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</si>
  <si>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</si>
  <si>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</si>
  <si>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</si>
  <si>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</si>
  <si>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</si>
  <si>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</si>
  <si>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</si>
  <si>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</si>
  <si>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</si>
  <si>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</si>
  <si>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</si>
  <si>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</si>
  <si>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</si>
  <si>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</si>
  <si>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</si>
  <si>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</si>
  <si>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</si>
  <si>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</si>
  <si>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</si>
  <si>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</si>
  <si>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</si>
  <si>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</si>
  <si>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</si>
  <si>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</si>
  <si>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</si>
  <si>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</si>
  <si>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</si>
  <si>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</si>
  <si>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</si>
  <si>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</si>
  <si>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</si>
  <si>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</si>
  <si>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</si>
  <si>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</si>
  <si>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</si>
  <si>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</si>
  <si>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</si>
  <si>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</si>
  <si>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</si>
  <si>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</si>
  <si>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</si>
  <si>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</si>
  <si>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</si>
  <si>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</si>
  <si>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</si>
  <si>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</si>
  <si>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</si>
  <si>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</si>
  <si>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</si>
  <si>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</si>
  <si>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</si>
  <si>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</si>
  <si>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</si>
  <si>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</si>
  <si>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</si>
  <si>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</si>
  <si>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</si>
  <si>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</si>
  <si>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</si>
  <si>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</si>
  <si>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</si>
  <si>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</si>
  <si>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</si>
  <si>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</si>
  <si>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</si>
  <si>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</si>
  <si>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</si>
  <si>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</si>
  <si>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</si>
  <si>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</si>
  <si>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</si>
  <si>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</si>
  <si>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</si>
  <si>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</si>
  <si>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</si>
  <si>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</si>
  <si>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</si>
  <si>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</si>
  <si>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</si>
  <si>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</si>
  <si>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</si>
  <si>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</si>
  <si>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</si>
  <si>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</si>
  <si>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</si>
  <si>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</si>
  <si>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</si>
  <si>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</si>
  <si>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</si>
  <si>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</si>
  <si>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</si>
  <si>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</si>
  <si>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</si>
  <si>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</si>
  <si>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</si>
  <si>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</si>
  <si>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</si>
  <si>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</si>
  <si>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</si>
  <si>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</si>
  <si>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</si>
  <si>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</si>
  <si>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</si>
  <si>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</si>
  <si>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</si>
  <si>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</si>
  <si>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</si>
  <si>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</si>
  <si>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</si>
  <si>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</si>
  <si>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</si>
  <si>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</si>
  <si>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</si>
  <si>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</si>
  <si>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</si>
  <si>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</si>
  <si>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</si>
  <si>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</si>
  <si>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</si>
  <si>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</si>
  <si>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</si>
  <si>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</si>
  <si>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</si>
  <si>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</si>
  <si>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</si>
  <si>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</si>
  <si>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</si>
  <si>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</si>
  <si>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</si>
  <si>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</si>
  <si>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</si>
  <si>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</si>
  <si>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</si>
  <si>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</si>
  <si>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</si>
  <si>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</si>
  <si>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</si>
  <si>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</si>
  <si>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</si>
  <si>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</si>
  <si>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</si>
  <si>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</si>
  <si>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</si>
  <si>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</si>
  <si>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</si>
  <si>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</si>
  <si>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</si>
  <si>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</si>
  <si>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</si>
  <si>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</si>
  <si>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</si>
  <si>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</si>
  <si>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</si>
  <si>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</si>
  <si>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</si>
  <si>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</si>
  <si>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</si>
  <si>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</si>
  <si>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</si>
  <si>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</si>
  <si>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</si>
  <si>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</si>
  <si>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</si>
  <si>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</si>
  <si>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</si>
  <si>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</si>
  <si>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</si>
  <si>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</si>
  <si>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</si>
  <si>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</si>
  <si>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</si>
  <si>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</si>
  <si>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</si>
  <si>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</si>
  <si>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</si>
  <si>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</si>
  <si>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</si>
  <si>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</si>
  <si>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</si>
  <si>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</si>
  <si>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</si>
  <si>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</si>
  <si>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</si>
  <si>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</si>
  <si>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</si>
  <si>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</si>
  <si>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</si>
  <si>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</si>
  <si>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</si>
  <si>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</si>
  <si>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</si>
  <si>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</si>
  <si>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</si>
  <si>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</si>
  <si>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</si>
  <si>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</si>
  <si>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</si>
  <si>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</si>
  <si>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</si>
  <si>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</si>
  <si>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</si>
  <si>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</si>
  <si>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</si>
  <si>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</si>
  <si>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</si>
  <si>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</si>
  <si>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</si>
  <si>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</si>
  <si>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</si>
  <si>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</si>
  <si>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</si>
  <si>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</si>
  <si>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</si>
  <si>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</si>
  <si>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</si>
  <si>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</si>
  <si>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</si>
  <si>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</si>
  <si>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</si>
  <si>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</si>
  <si>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</si>
  <si>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</si>
  <si>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</si>
  <si>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</si>
  <si>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</si>
  <si>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</si>
  <si>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</si>
  <si>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</si>
  <si>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</si>
  <si>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</si>
  <si>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</si>
  <si>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</si>
  <si>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</si>
  <si>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</si>
  <si>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</si>
  <si>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</si>
  <si>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</si>
  <si>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</si>
  <si>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</si>
  <si>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</si>
  <si>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</si>
  <si>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</si>
  <si>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</si>
  <si>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</si>
  <si>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</si>
  <si>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</si>
  <si>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</si>
  <si>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</si>
  <si>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</si>
  <si>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</si>
  <si>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</si>
  <si>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</si>
  <si>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</si>
  <si>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</si>
  <si>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</si>
  <si>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</si>
  <si>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</si>
  <si>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</si>
  <si>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</si>
  <si>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</si>
  <si>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</si>
  <si>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</si>
  <si>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</si>
  <si>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</si>
  <si>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</si>
  <si>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</si>
  <si>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</si>
  <si>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</si>
  <si>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</si>
  <si>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</si>
  <si>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</si>
  <si>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</si>
  <si>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</si>
  <si>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</si>
  <si>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</si>
  <si>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</si>
  <si>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</si>
  <si>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</si>
  <si>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</si>
  <si>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</si>
  <si>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</si>
  <si>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</si>
  <si>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</si>
  <si>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</si>
  <si>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</si>
  <si>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</si>
  <si>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</si>
  <si>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</si>
  <si>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</si>
  <si>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</si>
  <si>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</si>
  <si>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</si>
  <si>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</si>
  <si>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</si>
  <si>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</si>
  <si>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</si>
  <si>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</si>
  <si>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</si>
  <si>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</si>
  <si>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</si>
  <si>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</si>
  <si>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</si>
  <si>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</si>
  <si>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</si>
  <si>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</si>
  <si>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</si>
  <si>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</si>
  <si>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</si>
  <si>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</si>
  <si>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</si>
  <si>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</si>
  <si>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</si>
  <si>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</si>
  <si>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</si>
  <si>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</si>
  <si>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</si>
  <si>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</si>
  <si>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</si>
  <si>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</si>
  <si>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</si>
  <si>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</si>
  <si>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</si>
  <si>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</si>
  <si>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</si>
  <si>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</si>
  <si>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</si>
  <si>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</si>
  <si>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</si>
  <si>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</si>
  <si>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</si>
  <si>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</si>
  <si>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</si>
  <si>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</si>
  <si>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</si>
  <si>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</si>
  <si>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</si>
  <si>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</si>
  <si>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</si>
  <si>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</si>
  <si>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</si>
  <si>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</si>
  <si>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</si>
  <si>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</si>
  <si>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</si>
  <si>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</si>
  <si>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</si>
  <si>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</si>
  <si>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</si>
  <si>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</si>
  <si>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</si>
  <si>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</si>
  <si>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</si>
  <si>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</si>
  <si>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</si>
  <si>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</si>
  <si>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</si>
  <si>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</si>
  <si>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</si>
  <si>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</si>
  <si>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</si>
  <si>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</si>
  <si>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</si>
  <si>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</si>
  <si>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</si>
  <si>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</si>
  <si>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</si>
  <si>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</si>
  <si>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</si>
  <si>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</si>
  <si>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</si>
  <si>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</si>
  <si>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</si>
  <si>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</si>
  <si>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</si>
  <si>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</si>
  <si>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</si>
  <si>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</si>
  <si>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</si>
  <si>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</si>
  <si>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</si>
  <si>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</si>
  <si>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</si>
  <si>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</si>
  <si>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</si>
  <si>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</si>
  <si>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</si>
  <si>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</si>
  <si>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</si>
  <si>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</si>
  <si>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</si>
  <si>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</si>
  <si>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</si>
  <si>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</si>
  <si>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</si>
  <si>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</si>
  <si>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</si>
  <si>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</si>
  <si>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</si>
  <si>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</si>
  <si>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</si>
  <si>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</si>
  <si>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</si>
  <si>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</si>
  <si>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</si>
  <si>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</si>
  <si>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</si>
  <si>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</si>
  <si>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</si>
  <si>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</si>
  <si>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</si>
  <si>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</si>
  <si>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</si>
  <si>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</si>
  <si>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</si>
  <si>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</si>
  <si>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</si>
  <si>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</si>
  <si>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</si>
  <si>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</si>
  <si>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</si>
  <si>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</si>
  <si>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</si>
  <si>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</si>
  <si>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</si>
  <si>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</si>
  <si>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</si>
  <si>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</si>
  <si>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</si>
  <si>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</si>
  <si>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</si>
  <si>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</si>
  <si>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</si>
  <si>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</si>
  <si>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</si>
  <si>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</si>
  <si>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</si>
  <si>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</si>
  <si>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</si>
  <si>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</si>
  <si>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</si>
  <si>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</si>
  <si>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</si>
  <si>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</si>
  <si>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</si>
  <si>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</si>
  <si>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</si>
  <si>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</si>
  <si>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</si>
  <si>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</si>
  <si>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</si>
  <si>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</si>
  <si>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</si>
  <si>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</si>
  <si>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</si>
  <si>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</si>
  <si>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</si>
  <si>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</si>
  <si>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</si>
  <si>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</si>
  <si>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</si>
  <si>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</si>
  <si>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</si>
  <si>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</si>
  <si>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</si>
  <si>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</si>
  <si>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</si>
  <si>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</si>
  <si>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</si>
  <si>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</si>
  <si>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</si>
  <si>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</si>
  <si>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</si>
  <si>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</si>
  <si>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</si>
  <si>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</si>
  <si>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</si>
  <si>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</si>
  <si>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</si>
  <si>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</si>
  <si>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</si>
  <si>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</si>
  <si>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</si>
  <si>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</si>
  <si>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</si>
  <si>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</si>
  <si>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</si>
  <si>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</si>
  <si>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</si>
  <si>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</si>
  <si>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</si>
  <si>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</si>
  <si>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</si>
  <si>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</si>
  <si>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</si>
  <si>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</si>
  <si>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</si>
  <si>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</si>
  <si>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</si>
  <si>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</si>
  <si>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</si>
  <si>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</si>
  <si>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</si>
  <si>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</si>
  <si>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</si>
  <si>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</si>
  <si>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</si>
  <si>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</si>
  <si>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</si>
  <si>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</si>
  <si>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</si>
  <si>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</si>
  <si>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</si>
  <si>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</si>
  <si>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</si>
  <si>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</si>
  <si>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</si>
  <si>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</si>
  <si>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</si>
  <si>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</si>
  <si>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</si>
  <si>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</si>
  <si>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</si>
  <si>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</si>
  <si>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</si>
  <si>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</si>
  <si>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</si>
  <si>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</si>
  <si>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</si>
  <si>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</si>
  <si>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</si>
  <si>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</si>
  <si>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</si>
  <si>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</si>
  <si>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</si>
  <si>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</si>
  <si>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</si>
  <si>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</si>
  <si>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</si>
  <si>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</si>
  <si>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</si>
  <si>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</si>
  <si>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</si>
  <si>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</si>
  <si>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</si>
  <si>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</si>
  <si>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</si>
  <si>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</si>
  <si>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</si>
  <si>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</si>
  <si>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</si>
  <si>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</si>
  <si>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</si>
  <si>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</si>
  <si>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</si>
  <si>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</si>
  <si>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</si>
  <si>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</si>
  <si>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</si>
  <si>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</si>
  <si>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</si>
  <si>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</si>
  <si>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</si>
  <si>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</si>
  <si>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</si>
  <si>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</si>
  <si>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</si>
  <si>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</si>
  <si>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</si>
  <si>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</si>
  <si>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</si>
  <si>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</si>
  <si>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</si>
  <si>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</si>
  <si>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</si>
  <si>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</si>
  <si>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</si>
  <si>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</si>
  <si>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</si>
  <si>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</si>
  <si>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</si>
  <si>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</si>
  <si>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</si>
  <si>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</si>
  <si>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</si>
  <si>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</si>
  <si>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</si>
  <si>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</si>
  <si>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</si>
  <si>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</si>
  <si>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</si>
  <si>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</si>
  <si>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</si>
  <si>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</si>
  <si>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</si>
  <si>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</si>
  <si>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</si>
  <si>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</si>
  <si>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</si>
  <si>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</si>
  <si>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</si>
  <si>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</si>
  <si>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</si>
  <si>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</si>
  <si>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</si>
  <si>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</si>
  <si>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</si>
  <si>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</si>
  <si>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</si>
  <si>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</si>
  <si>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</si>
  <si>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</si>
  <si>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</si>
  <si>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</si>
  <si>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</si>
  <si>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</si>
  <si>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</si>
  <si>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</si>
  <si>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</si>
  <si>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</si>
  <si>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</si>
  <si>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</si>
  <si>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</si>
  <si>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</si>
  <si>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</si>
  <si>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</si>
  <si>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</si>
  <si>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</si>
  <si>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</si>
  <si>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</si>
  <si>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</si>
  <si>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</si>
  <si>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</si>
  <si>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</si>
  <si>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</si>
  <si>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</si>
  <si>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</si>
  <si>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</si>
  <si>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</si>
  <si>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</si>
  <si>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</si>
  <si>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</si>
  <si>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</si>
  <si>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</si>
  <si>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</si>
  <si>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</si>
  <si>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</si>
  <si>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</si>
  <si>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</si>
  <si>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</si>
  <si>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</si>
  <si>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</si>
  <si>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</si>
  <si>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</si>
  <si>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</si>
  <si>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</si>
  <si>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</si>
  <si>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</si>
  <si>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</si>
  <si>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</si>
  <si>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</si>
  <si>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</si>
  <si>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</si>
  <si>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</si>
  <si>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</si>
  <si>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</si>
  <si>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</si>
  <si>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</si>
  <si>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</si>
  <si>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</si>
  <si>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</si>
  <si>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</si>
  <si>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</si>
  <si>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</si>
  <si>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</si>
  <si>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</si>
  <si>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</si>
  <si>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</si>
  <si>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</si>
  <si>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</si>
  <si>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</si>
  <si>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</si>
  <si>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</si>
  <si>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</si>
  <si>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</si>
  <si>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</si>
  <si>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</si>
  <si>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</si>
  <si>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</si>
  <si>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</si>
  <si>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</si>
  <si>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</si>
  <si>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</si>
  <si>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</si>
  <si>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</si>
  <si>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</si>
  <si>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</si>
  <si>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</si>
  <si>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</si>
  <si>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</si>
  <si>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</si>
  <si>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</si>
  <si>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</si>
  <si>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</si>
  <si>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</si>
  <si>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</si>
  <si>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</si>
  <si>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</si>
  <si>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</si>
  <si>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</si>
  <si>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</si>
  <si>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</si>
  <si>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</si>
  <si>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</si>
  <si>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</si>
  <si>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</si>
  <si>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</si>
  <si>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</si>
  <si>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</si>
  <si>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</si>
  <si>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</si>
  <si>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</si>
  <si>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</si>
  <si>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</si>
  <si>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</si>
  <si>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</si>
  <si>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</si>
  <si>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</si>
  <si>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</si>
  <si>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</si>
  <si>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</si>
  <si>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</si>
  <si>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</si>
  <si>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</si>
  <si>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</si>
  <si>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</si>
  <si>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</si>
  <si>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</si>
  <si>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</si>
  <si>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</si>
  <si>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</si>
  <si>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</si>
  <si>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</si>
  <si>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</si>
  <si>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</si>
  <si>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</si>
  <si>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</si>
  <si>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</si>
  <si>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</si>
  <si>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</si>
  <si>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</si>
  <si>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</si>
  <si>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</si>
  <si>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</si>
  <si>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</si>
  <si>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</si>
  <si>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</si>
  <si>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</si>
  <si>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</si>
  <si>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</si>
  <si>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</si>
  <si>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</si>
  <si>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</si>
  <si>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</si>
  <si>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</si>
  <si>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</si>
  <si>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</si>
  <si>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</si>
  <si>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</si>
  <si>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</si>
  <si>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</si>
  <si>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</si>
  <si>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</si>
  <si>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</si>
  <si>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</si>
  <si>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</si>
  <si>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</si>
  <si>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</si>
  <si>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</si>
  <si>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</si>
  <si>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</si>
  <si>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</si>
  <si>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</si>
  <si>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</si>
  <si>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</si>
  <si>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</si>
  <si>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</si>
  <si>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</si>
  <si>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</si>
  <si>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</si>
  <si>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</si>
  <si>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</si>
  <si>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</si>
  <si>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</si>
  <si>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</si>
  <si>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</si>
  <si>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</si>
  <si>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</si>
  <si>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</si>
  <si>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</si>
  <si>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</si>
  <si>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</si>
  <si>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</si>
  <si>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</si>
  <si>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</si>
  <si>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</si>
  <si>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</si>
  <si>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</si>
  <si>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</si>
  <si>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</si>
  <si>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</si>
  <si>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</si>
  <si>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</si>
  <si>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</si>
  <si>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</si>
  <si>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</si>
  <si>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</si>
  <si>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</si>
  <si>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</si>
  <si>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</si>
  <si>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</si>
  <si>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</si>
  <si>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</si>
  <si>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</si>
  <si>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</si>
  <si>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</si>
  <si>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</si>
  <si>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</si>
  <si>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</si>
  <si>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</si>
  <si>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</si>
  <si>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</si>
  <si>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</si>
  <si>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</si>
  <si>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</si>
  <si>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</si>
  <si>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</si>
  <si>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</si>
  <si>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</si>
  <si>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</si>
  <si>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</si>
  <si>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</si>
  <si>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</si>
  <si>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</si>
  <si>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</si>
  <si>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</si>
  <si>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</si>
  <si>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</si>
  <si>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</si>
  <si>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</si>
  <si>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</si>
  <si>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</si>
  <si>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</si>
  <si>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</si>
  <si>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</si>
  <si>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</si>
  <si>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</si>
  <si>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</si>
  <si>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</si>
  <si>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</si>
  <si>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</si>
  <si>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</si>
  <si>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</si>
  <si>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</si>
  <si>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</si>
  <si>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</si>
  <si>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</si>
  <si>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</si>
  <si>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</si>
  <si>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</si>
  <si>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</si>
  <si>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</si>
  <si>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</si>
  <si>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</si>
  <si>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</si>
  <si>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</si>
  <si>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</si>
  <si>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</si>
  <si>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</si>
  <si>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</si>
  <si>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</si>
  <si>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</si>
  <si>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</si>
  <si>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</si>
  <si>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</si>
  <si>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</si>
  <si>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</si>
  <si>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</si>
  <si>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</si>
  <si>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</si>
  <si>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</si>
  <si>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</si>
  <si>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</si>
  <si>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</si>
  <si>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</si>
  <si>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</si>
  <si>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</si>
  <si>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</si>
  <si>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</si>
  <si>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</si>
  <si>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</si>
  <si>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</si>
  <si>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</si>
  <si>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</si>
  <si>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</si>
  <si>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</si>
  <si>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</si>
  <si>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</si>
  <si>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</si>
  <si>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</si>
  <si>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</si>
  <si>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</si>
  <si>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</si>
  <si>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</si>
  <si>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</si>
  <si>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</si>
  <si>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</si>
  <si>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</si>
  <si>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</si>
  <si>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</si>
  <si>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</si>
  <si>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</si>
  <si>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</si>
  <si>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</si>
  <si>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</si>
  <si>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</si>
  <si>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</si>
  <si>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</si>
  <si>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</si>
  <si>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</si>
  <si>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</si>
  <si>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</si>
  <si>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</si>
  <si>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</si>
  <si>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</si>
  <si>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</si>
  <si>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</si>
  <si>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</si>
  <si>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</si>
  <si>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</si>
  <si>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</si>
  <si>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</si>
  <si>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</si>
  <si>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</si>
  <si>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</si>
  <si>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</si>
  <si>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</si>
  <si>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</si>
  <si>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</si>
  <si>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</si>
  <si>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</si>
  <si>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</si>
  <si>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</si>
  <si>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</si>
  <si>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</si>
  <si>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</si>
  <si>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</si>
  <si>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</si>
  <si>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</si>
  <si>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</si>
  <si>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</si>
  <si>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</si>
  <si>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</si>
  <si>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</si>
  <si>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</si>
  <si>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</si>
  <si>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</si>
  <si>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</si>
  <si>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</si>
  <si>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</si>
  <si>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</si>
  <si>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</si>
  <si>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</si>
  <si>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</si>
  <si>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</si>
  <si>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</si>
  <si>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</si>
  <si>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</si>
  <si>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</si>
  <si>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</si>
  <si>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</si>
  <si>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</si>
  <si>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</si>
  <si>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</si>
  <si>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</si>
  <si>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</si>
  <si>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</si>
  <si>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</si>
  <si>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</si>
  <si>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</si>
  <si>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</si>
  <si>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</si>
  <si>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</si>
  <si>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</si>
  <si>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</si>
  <si>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</si>
  <si>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</si>
  <si>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</si>
  <si>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</si>
  <si>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</si>
  <si>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</si>
  <si>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</si>
  <si>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</si>
  <si>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</si>
  <si>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</si>
  <si>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</si>
  <si>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</si>
  <si>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</si>
  <si>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</si>
  <si>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</si>
  <si>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</si>
  <si>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</si>
  <si>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</si>
  <si>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</si>
  <si>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</si>
  <si>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</si>
  <si>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</si>
  <si>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</si>
  <si>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</si>
  <si>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</si>
  <si>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</si>
  <si>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</si>
  <si>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</si>
  <si>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</si>
  <si>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</si>
  <si>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</si>
  <si>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</si>
  <si>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</si>
  <si>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</si>
  <si>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</si>
  <si>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</si>
  <si>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</si>
  <si>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</si>
  <si>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</si>
  <si>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</si>
  <si>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</si>
  <si>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</si>
  <si>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</si>
  <si>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</si>
  <si>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</si>
  <si>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</si>
  <si>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</si>
  <si>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</si>
  <si>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</si>
  <si>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</si>
  <si>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</si>
  <si>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</si>
  <si>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</si>
  <si>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</si>
  <si>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</si>
  <si>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</si>
  <si>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</si>
  <si>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</si>
  <si>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</si>
  <si>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</si>
  <si>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</si>
  <si>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</si>
  <si>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</si>
  <si>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</si>
  <si>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</si>
  <si>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</si>
  <si>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</si>
  <si>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</si>
  <si>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</si>
  <si>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</si>
  <si>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</si>
  <si>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</si>
  <si>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</si>
  <si>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</si>
  <si>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</si>
  <si>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</si>
  <si>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</si>
  <si>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</si>
  <si>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</si>
  <si>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</si>
  <si>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</si>
  <si>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</si>
  <si>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</si>
  <si>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</si>
  <si>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</si>
  <si>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</si>
  <si>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</si>
  <si>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</si>
  <si>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</si>
  <si>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</si>
  <si>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</si>
  <si>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</si>
  <si>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</si>
  <si>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</si>
  <si>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</si>
  <si>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</si>
  <si>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</si>
  <si>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</si>
  <si>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</si>
  <si>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</si>
  <si>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</si>
  <si>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</si>
  <si>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</si>
  <si>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</si>
  <si>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</si>
  <si>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</si>
  <si>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</si>
  <si>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</si>
  <si>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</si>
  <si>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</si>
  <si>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</si>
  <si>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</si>
  <si>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</si>
  <si>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</si>
  <si>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</si>
  <si>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</si>
  <si>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</si>
  <si>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</si>
  <si>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</si>
  <si>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</si>
  <si>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</si>
  <si>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</si>
  <si>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</si>
  <si>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</si>
  <si>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</si>
  <si>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</si>
  <si>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</si>
  <si>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</si>
  <si>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</si>
  <si>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</si>
  <si>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</si>
  <si>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</si>
  <si>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</si>
  <si>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</si>
  <si>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</si>
  <si>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</si>
  <si>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</si>
  <si>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</si>
  <si>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</si>
  <si>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</si>
  <si>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</si>
  <si>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</si>
  <si>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</si>
  <si>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</si>
  <si>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</si>
  <si>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</si>
  <si>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</si>
  <si>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</si>
  <si>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</si>
  <si>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</si>
  <si>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</si>
  <si>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</si>
  <si>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</si>
  <si>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</si>
  <si>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</si>
  <si>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</si>
  <si>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</si>
  <si>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</si>
  <si>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</si>
  <si>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</si>
  <si>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</si>
  <si>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</si>
  <si>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</si>
  <si>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</si>
  <si>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</si>
  <si>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</si>
  <si>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</si>
  <si>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</si>
  <si>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</si>
  <si>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</si>
  <si>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</si>
  <si>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</si>
  <si>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</si>
  <si>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</si>
  <si>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</si>
  <si>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</si>
  <si>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</si>
  <si>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</si>
  <si>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</si>
  <si>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</si>
  <si>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</si>
  <si>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</si>
  <si>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</si>
  <si>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</si>
  <si>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</si>
  <si>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</si>
  <si>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</si>
  <si>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</si>
  <si>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</si>
  <si>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</si>
  <si>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</si>
  <si>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</si>
  <si>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</si>
  <si>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</si>
  <si>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</si>
  <si>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</si>
  <si>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</si>
  <si>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</si>
  <si>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</si>
  <si>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</si>
  <si>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</si>
  <si>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</si>
  <si>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</si>
  <si>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</si>
  <si>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</si>
  <si>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</si>
  <si>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</si>
  <si>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</si>
  <si>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</si>
  <si>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</si>
  <si>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</si>
  <si>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</si>
  <si>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</si>
  <si>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</si>
  <si>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</si>
  <si>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</si>
  <si>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</si>
  <si>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</si>
  <si>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</si>
  <si>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</si>
  <si>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</si>
  <si>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</si>
  <si>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</si>
  <si>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</si>
  <si>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</si>
  <si>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</si>
  <si>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</si>
  <si>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</si>
  <si>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</si>
  <si>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</si>
  <si>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</si>
  <si>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</si>
  <si>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</si>
  <si>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</si>
  <si>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</si>
  <si>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</si>
  <si>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</si>
  <si>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</si>
  <si>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</si>
  <si>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</si>
  <si>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</si>
  <si>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</si>
  <si>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</si>
  <si>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</si>
  <si>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</si>
  <si>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</si>
  <si>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</si>
  <si>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</si>
  <si>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</si>
  <si>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</si>
  <si>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</si>
  <si>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</si>
  <si>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</si>
  <si>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</si>
  <si>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</si>
  <si>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</si>
  <si>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</si>
  <si>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</si>
  <si>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</si>
  <si>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</si>
  <si>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</si>
  <si>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</si>
  <si>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</si>
  <si>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</si>
  <si>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</si>
  <si>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</si>
  <si>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</si>
  <si>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</si>
  <si>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</si>
  <si>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</si>
  <si>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</si>
  <si>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</si>
  <si>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</si>
  <si>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</si>
  <si>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</si>
  <si>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</si>
  <si>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</si>
  <si>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</si>
  <si>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</si>
  <si>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</si>
  <si>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</si>
  <si>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</si>
  <si>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</si>
  <si>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</si>
  <si>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</si>
  <si>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</si>
  <si>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</si>
  <si>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</si>
  <si>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</si>
  <si>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</si>
  <si>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</si>
  <si>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</si>
  <si>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</si>
  <si>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</si>
  <si>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</si>
  <si>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</si>
  <si>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</si>
  <si>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</si>
  <si>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</si>
  <si>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</si>
  <si>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</si>
  <si>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</si>
  <si>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</si>
  <si>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</si>
  <si>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</si>
  <si>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</si>
  <si>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</si>
  <si>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</si>
  <si>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</si>
  <si>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</si>
  <si>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</si>
  <si>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</si>
  <si>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</si>
  <si>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</si>
  <si>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</si>
  <si>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</si>
  <si>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</si>
  <si>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</si>
  <si>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</si>
  <si>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</si>
  <si>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</si>
  <si>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</si>
  <si>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</si>
  <si>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</si>
  <si>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</si>
  <si>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</si>
  <si>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</si>
  <si>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</si>
  <si>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</si>
  <si>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</si>
  <si>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</si>
  <si>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</si>
  <si>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</si>
  <si>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</si>
  <si>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</si>
  <si>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</si>
  <si>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</si>
  <si>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</si>
  <si>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</si>
  <si>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</si>
  <si>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</si>
  <si>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</si>
  <si>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</si>
  <si>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</si>
  <si>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</si>
  <si>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</si>
  <si>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</si>
  <si>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</si>
  <si>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</si>
  <si>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</si>
  <si>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</si>
  <si>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</si>
  <si>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</si>
  <si>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</si>
  <si>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</si>
  <si>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</si>
  <si>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</si>
  <si>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</si>
  <si>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</si>
  <si>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</si>
  <si>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</si>
  <si>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</si>
  <si>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</si>
  <si>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</si>
  <si>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</si>
  <si>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</si>
  <si>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</si>
  <si>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</si>
  <si>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</si>
  <si>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</si>
  <si>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</si>
  <si>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</si>
  <si>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</si>
  <si>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</si>
  <si>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</si>
  <si>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</si>
  <si>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</si>
  <si>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</si>
  <si>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</si>
  <si>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</si>
  <si>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</si>
  <si>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</si>
  <si>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</si>
  <si>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</si>
  <si>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</si>
  <si>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</si>
  <si>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</si>
  <si>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</si>
  <si>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</si>
  <si>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</si>
  <si>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</si>
  <si>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</si>
  <si>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</si>
  <si>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</si>
  <si>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</si>
  <si>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</si>
  <si>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</si>
  <si>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</si>
  <si>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</si>
  <si>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</si>
  <si>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</si>
  <si>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</si>
  <si>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</si>
  <si>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</si>
  <si>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</si>
  <si>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</si>
  <si>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</si>
  <si>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</si>
  <si>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</si>
  <si>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</si>
  <si>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</si>
  <si>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</si>
  <si>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</si>
  <si>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</si>
  <si>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</si>
  <si>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</si>
  <si>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</si>
  <si>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</si>
  <si>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</si>
  <si>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</si>
  <si>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</si>
  <si>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</si>
  <si>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</si>
  <si>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</si>
  <si>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</si>
  <si>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</si>
  <si>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</si>
  <si>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</si>
  <si>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</si>
  <si>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</si>
  <si>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</si>
  <si>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</si>
  <si>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</si>
  <si>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</si>
  <si>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</si>
  <si>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</si>
  <si>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</si>
  <si>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</si>
  <si>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</si>
  <si>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</si>
  <si>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</si>
  <si>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</si>
  <si>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</si>
  <si>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</si>
  <si>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</si>
  <si>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</si>
  <si>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</si>
  <si>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</si>
  <si>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</si>
  <si>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</si>
  <si>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</si>
  <si>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</si>
  <si>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</si>
  <si>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</si>
  <si>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</si>
  <si>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</si>
  <si>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</si>
  <si>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</si>
  <si>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</si>
  <si>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</si>
  <si>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</si>
  <si>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</si>
  <si>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</si>
  <si>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</si>
  <si>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</si>
  <si>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</si>
  <si>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</si>
  <si>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</si>
  <si>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</si>
  <si>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</si>
  <si>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</si>
  <si>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</si>
  <si>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</si>
  <si>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</si>
  <si>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</si>
  <si>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</si>
  <si>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</si>
  <si>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</si>
  <si>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</si>
  <si>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</si>
  <si>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</si>
  <si>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</si>
  <si>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</si>
  <si>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</si>
  <si>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</si>
  <si>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</si>
  <si>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</si>
  <si>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</si>
  <si>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</si>
  <si>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</si>
  <si>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</si>
  <si>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</si>
  <si>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</si>
  <si>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</si>
  <si>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</si>
  <si>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</si>
  <si>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</si>
  <si>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</si>
  <si>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</si>
  <si>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</si>
  <si>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</si>
  <si>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</si>
  <si>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</si>
  <si>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</si>
  <si>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</si>
  <si>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</si>
  <si>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</si>
  <si>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</si>
  <si>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</si>
  <si>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</si>
  <si>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</si>
  <si>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</si>
  <si>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</si>
  <si>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</si>
  <si>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</si>
  <si>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</si>
  <si>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</si>
  <si>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</si>
  <si>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</si>
  <si>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</si>
  <si>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</si>
  <si>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</si>
  <si>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</si>
  <si>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</si>
  <si>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</si>
  <si>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</si>
  <si>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</si>
  <si>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</si>
  <si>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</si>
  <si>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</si>
  <si>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</si>
  <si>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</si>
  <si>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</si>
  <si>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</si>
  <si>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</si>
  <si>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</si>
  <si>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</si>
  <si>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</si>
  <si>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</si>
  <si>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</si>
  <si>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</si>
  <si>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</si>
  <si>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</si>
  <si>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</si>
  <si>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</si>
  <si>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</si>
  <si>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</si>
  <si>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</si>
  <si>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</si>
  <si>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</si>
  <si>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</si>
  <si>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</si>
  <si>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</si>
  <si>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</si>
  <si>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</si>
  <si>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</si>
  <si>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</si>
  <si>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</si>
  <si>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</si>
  <si>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</si>
  <si>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</si>
  <si>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</si>
  <si>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</si>
  <si>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</si>
  <si>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</si>
  <si>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</si>
  <si>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</si>
  <si>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</si>
  <si>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</si>
  <si>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</si>
  <si>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</si>
  <si>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</si>
  <si>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</si>
  <si>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</si>
  <si>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</si>
  <si>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</si>
  <si>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</si>
  <si>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</si>
  <si>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</si>
  <si>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</si>
  <si>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</si>
  <si>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</si>
  <si>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</si>
  <si>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</si>
  <si>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</si>
  <si>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</si>
  <si>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</si>
  <si>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</si>
  <si>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</si>
  <si>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</si>
  <si>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</si>
  <si>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</si>
  <si>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</si>
  <si>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</si>
  <si>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</si>
  <si>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</si>
  <si>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</si>
  <si>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</si>
  <si>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</si>
  <si>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</si>
  <si>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</si>
  <si>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</si>
  <si>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</si>
  <si>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</si>
  <si>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</si>
  <si>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</si>
  <si>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</si>
  <si>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</si>
  <si>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</si>
  <si>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</si>
  <si>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</si>
  <si>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</si>
  <si>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</si>
  <si>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</si>
  <si>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</si>
  <si>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</si>
  <si>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</si>
  <si>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</si>
  <si>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</si>
  <si>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</si>
  <si>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</si>
  <si>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</si>
  <si>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</si>
  <si>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</si>
  <si>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</si>
  <si>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</si>
  <si>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</si>
  <si>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</si>
  <si>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</si>
  <si>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</si>
  <si>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</si>
  <si>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</si>
  <si>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</si>
  <si>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</si>
  <si>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</si>
  <si>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</si>
  <si>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</si>
  <si>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</si>
  <si>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</si>
  <si>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</si>
  <si>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</si>
  <si>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</si>
  <si>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</si>
  <si>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</si>
  <si>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</si>
  <si>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</si>
  <si>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</si>
  <si>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</si>
  <si>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</si>
  <si>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</si>
  <si>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</si>
  <si>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</si>
  <si>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</si>
  <si>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</si>
  <si>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</si>
  <si>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</si>
  <si>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</si>
  <si>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</si>
  <si>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</si>
  <si>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</si>
  <si>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</si>
  <si>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</si>
  <si>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</si>
  <si>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</si>
  <si>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</si>
  <si>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</si>
  <si>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</si>
  <si>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</si>
  <si>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</si>
  <si>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</si>
  <si>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</si>
  <si>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</si>
  <si>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</si>
  <si>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</si>
  <si>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</si>
  <si>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</si>
  <si>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</si>
  <si>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</si>
  <si>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</si>
  <si>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</si>
  <si>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</si>
  <si>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</si>
  <si>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</si>
  <si>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</si>
  <si>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</si>
  <si>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</si>
  <si>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</si>
  <si>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</si>
  <si>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</si>
  <si>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</si>
  <si>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</si>
  <si>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</si>
  <si>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</si>
  <si>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</si>
  <si>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</si>
  <si>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</si>
  <si>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</si>
  <si>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</si>
  <si>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</si>
  <si>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</si>
  <si>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</si>
  <si>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</si>
  <si>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</si>
  <si>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</si>
  <si>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</si>
  <si>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</si>
  <si>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</si>
  <si>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</si>
  <si>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</si>
  <si>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</si>
  <si>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</si>
  <si>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</si>
  <si>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</si>
  <si>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</si>
  <si>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</si>
  <si>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</si>
  <si>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</si>
  <si>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</si>
  <si>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</si>
  <si>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</si>
  <si>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</si>
  <si>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</si>
  <si>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</si>
  <si>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</si>
  <si>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</si>
  <si>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</si>
  <si>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</si>
  <si>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</si>
  <si>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</si>
  <si>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</si>
  <si>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</si>
  <si>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</si>
  <si>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</si>
  <si>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</si>
  <si>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</si>
  <si>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</si>
  <si>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</si>
  <si>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</si>
  <si>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</si>
  <si>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</si>
  <si>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</si>
  <si>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</si>
  <si>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</si>
  <si>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</si>
  <si>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</si>
  <si>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</si>
  <si>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</si>
  <si>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</si>
  <si>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</si>
  <si>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</si>
  <si>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</si>
  <si>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</si>
  <si>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</si>
  <si>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</si>
  <si>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</si>
  <si>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</si>
  <si>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</si>
  <si>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</si>
  <si>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</si>
  <si>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</si>
  <si>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</si>
  <si>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</si>
  <si>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</si>
  <si>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</si>
  <si>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</si>
  <si>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</si>
  <si>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</si>
  <si>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</si>
  <si>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</si>
  <si>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</si>
  <si>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</si>
  <si>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</si>
  <si>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</si>
  <si>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</si>
  <si>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</si>
  <si>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</si>
  <si>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</si>
  <si>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</si>
  <si>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</si>
  <si>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</si>
  <si>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</si>
  <si>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</si>
  <si>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</si>
  <si>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</si>
  <si>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</si>
  <si>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</si>
  <si>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</si>
  <si>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</si>
  <si>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</si>
  <si>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</si>
  <si>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</si>
  <si>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</si>
  <si>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</si>
  <si>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</si>
  <si>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</si>
  <si>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</si>
  <si>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</si>
  <si>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</si>
  <si>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</si>
  <si>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</si>
  <si>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</si>
  <si>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</si>
  <si>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</si>
  <si>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</si>
  <si>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</si>
  <si>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</si>
  <si>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</si>
  <si>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</si>
  <si>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</si>
  <si>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</si>
  <si>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</si>
  <si>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</si>
  <si>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</si>
  <si>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</si>
  <si>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</si>
  <si>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</si>
  <si>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</si>
  <si>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</si>
  <si>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</si>
  <si>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</si>
  <si>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</si>
  <si>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</si>
  <si>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</si>
  <si>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</si>
  <si>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</si>
  <si>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</si>
  <si>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</si>
  <si>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</si>
  <si>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</si>
  <si>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</si>
  <si>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</si>
  <si>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</si>
  <si>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</si>
  <si>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</si>
  <si>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</si>
  <si>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</si>
  <si>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</si>
  <si>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</si>
  <si>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</si>
  <si>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</si>
  <si>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</si>
  <si>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</si>
  <si>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</si>
  <si>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</si>
  <si>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</si>
  <si>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</si>
  <si>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</si>
  <si>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</si>
  <si>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</si>
  <si>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</si>
  <si>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</si>
  <si>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</si>
  <si>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</si>
  <si>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</si>
  <si>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</si>
  <si>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</si>
  <si>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</si>
  <si>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</si>
  <si>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</si>
  <si>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</si>
  <si>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</si>
  <si>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</si>
  <si>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</si>
  <si>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</si>
  <si>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</si>
  <si>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</si>
  <si>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</si>
  <si>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</si>
  <si>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</si>
  <si>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</si>
  <si>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</si>
  <si>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</si>
  <si>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</si>
  <si>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</si>
  <si>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</si>
  <si>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</si>
  <si>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</si>
  <si>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</si>
  <si>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</si>
  <si>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</si>
  <si>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</si>
  <si>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</si>
  <si>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</si>
  <si>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</si>
  <si>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</si>
  <si>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</si>
  <si>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</si>
  <si>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</si>
  <si>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</si>
  <si>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</si>
  <si>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</si>
  <si>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</si>
  <si>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</si>
  <si>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</si>
  <si>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</si>
  <si>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</si>
  <si>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</si>
  <si>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</si>
  <si>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</si>
  <si>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</si>
  <si>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</si>
  <si>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</si>
  <si>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</si>
  <si>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</si>
  <si>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</si>
  <si>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</si>
  <si>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</si>
  <si>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</si>
  <si>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</si>
  <si>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</si>
  <si>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</si>
  <si>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</si>
  <si>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</si>
  <si>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</si>
  <si>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</si>
  <si>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</si>
  <si>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</si>
  <si>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</si>
  <si>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</si>
  <si>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</si>
  <si>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</si>
  <si>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</si>
  <si>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</si>
  <si>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</si>
  <si>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</si>
  <si>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</si>
  <si>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</si>
  <si>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</si>
  <si>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</si>
  <si>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</si>
  <si>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</si>
  <si>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</si>
  <si>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</si>
  <si>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</si>
  <si>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</si>
  <si>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</si>
  <si>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</si>
  <si>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</si>
  <si>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</si>
  <si>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</si>
  <si>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</si>
  <si>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</si>
  <si>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</si>
  <si>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</si>
  <si>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</si>
  <si>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</si>
  <si>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</si>
  <si>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</si>
  <si>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</si>
  <si>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</si>
  <si>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</si>
  <si>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</si>
  <si>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</si>
  <si>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</si>
  <si>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</si>
  <si>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</si>
  <si>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</si>
  <si>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</si>
  <si>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</si>
  <si>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</si>
  <si>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</si>
  <si>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</si>
  <si>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</si>
  <si>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</si>
  <si>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</si>
  <si>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</si>
  <si>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</si>
  <si>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</si>
  <si>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</si>
  <si>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</si>
  <si>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</si>
  <si>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</si>
  <si>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</si>
  <si>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</si>
  <si>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</si>
  <si>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</si>
  <si>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</si>
  <si>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</si>
  <si>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</si>
  <si>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</si>
  <si>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</si>
  <si>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</si>
  <si>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</si>
  <si>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</si>
  <si>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</si>
  <si>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</si>
  <si>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</si>
  <si>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</si>
  <si>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</si>
  <si>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</si>
  <si>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</si>
  <si>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</si>
  <si>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</si>
  <si>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</si>
  <si>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</si>
  <si>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</si>
  <si>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</si>
  <si>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</si>
  <si>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</si>
  <si>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</si>
  <si>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</si>
  <si>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</si>
  <si>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</si>
  <si>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</si>
  <si>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</si>
  <si>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</si>
  <si>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</si>
  <si>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</si>
  <si>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</si>
  <si>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</si>
  <si>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</si>
  <si>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</si>
  <si>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</si>
  <si>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</si>
  <si>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</si>
  <si>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</si>
  <si>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</si>
  <si>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</si>
  <si>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</si>
  <si>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</si>
  <si>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</si>
  <si>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</si>
  <si>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</si>
  <si>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</si>
  <si>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</si>
  <si>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</si>
  <si>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</si>
  <si>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</si>
  <si>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</si>
  <si>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</si>
  <si>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</si>
  <si>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</si>
  <si>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</si>
  <si>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</si>
  <si>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</si>
  <si>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</si>
  <si>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</si>
  <si>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</si>
  <si>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</si>
  <si>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</si>
  <si>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</si>
  <si>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</si>
  <si>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</si>
  <si>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</si>
  <si>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</si>
  <si>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</si>
  <si>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</si>
  <si>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</si>
  <si>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</si>
  <si>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</si>
  <si>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</si>
  <si>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</si>
  <si>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</si>
  <si>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</si>
  <si>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</si>
  <si>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</si>
  <si>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</si>
  <si>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</si>
  <si>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</si>
  <si>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</si>
  <si>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</si>
  <si>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</si>
  <si>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</si>
  <si>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</si>
  <si>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</si>
  <si>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</si>
  <si>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</si>
  <si>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</si>
  <si>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</si>
  <si>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</si>
  <si>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</si>
  <si>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</si>
  <si>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</si>
  <si>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</si>
  <si>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</si>
  <si>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</si>
  <si>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</si>
  <si>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</si>
  <si>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</si>
  <si>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</si>
  <si>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</si>
  <si>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</si>
  <si>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</si>
  <si>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</si>
  <si>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</si>
  <si>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</si>
  <si>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</si>
  <si>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</si>
  <si>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</si>
  <si>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</si>
  <si>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</si>
  <si>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</si>
  <si>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</si>
  <si>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</si>
  <si>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</si>
  <si>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</si>
  <si>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</si>
  <si>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</si>
  <si>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</si>
  <si>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</si>
  <si>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</si>
  <si>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</si>
  <si>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</si>
  <si>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</si>
  <si>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</si>
  <si>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</si>
  <si>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</si>
  <si>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</si>
  <si>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</si>
  <si>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</si>
  <si>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</si>
  <si>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</si>
  <si>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</si>
  <si>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</si>
  <si>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</si>
  <si>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</si>
  <si>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</si>
  <si>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</si>
  <si>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</si>
  <si>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</si>
  <si>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</si>
  <si>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</si>
  <si>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</si>
  <si>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</si>
  <si>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</si>
  <si>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</si>
  <si>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</si>
  <si>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</si>
  <si>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</si>
  <si>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</si>
  <si>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</si>
  <si>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</si>
  <si>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</si>
  <si>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</si>
  <si>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</si>
  <si>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</si>
  <si>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</si>
  <si>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</si>
  <si>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</si>
  <si>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</si>
  <si>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</si>
  <si>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</si>
  <si>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</si>
  <si>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</si>
  <si>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</si>
  <si>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</si>
  <si>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</si>
  <si>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</si>
  <si>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</si>
  <si>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</si>
  <si>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</si>
  <si>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</si>
  <si>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</si>
  <si>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</si>
  <si>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</si>
  <si>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</si>
  <si>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</si>
  <si>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</si>
  <si>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</si>
  <si>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</si>
  <si>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</si>
  <si>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</si>
  <si>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</si>
  <si>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</si>
  <si>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</si>
  <si>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</si>
  <si>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</si>
  <si>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</si>
  <si>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</si>
  <si>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</si>
  <si>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</si>
  <si>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</si>
  <si>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</si>
  <si>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</si>
  <si>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</si>
  <si>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</si>
  <si>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</si>
  <si>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</si>
  <si>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</si>
  <si>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</si>
  <si>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</si>
  <si>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</si>
  <si>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</si>
  <si>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</si>
  <si>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</si>
  <si>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</si>
  <si>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</si>
  <si>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</si>
  <si>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</si>
  <si>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</si>
  <si>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</si>
  <si>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</si>
  <si>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</si>
  <si>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</si>
  <si>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</si>
  <si>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</si>
  <si>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</si>
  <si>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</si>
  <si>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</si>
  <si>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</si>
  <si>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</si>
  <si>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</si>
  <si>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</si>
  <si>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</si>
  <si>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</si>
  <si>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</si>
  <si>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</si>
  <si>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</si>
  <si>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</si>
  <si>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</si>
  <si>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</si>
  <si>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</si>
  <si>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</si>
  <si>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</si>
  <si>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</si>
  <si>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</si>
  <si>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</si>
  <si>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</si>
  <si>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</si>
  <si>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</si>
  <si>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</si>
  <si>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</si>
  <si>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</si>
  <si>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</si>
  <si>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</si>
  <si>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</si>
  <si>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</si>
  <si>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</si>
  <si>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</si>
  <si>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</si>
  <si>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</si>
  <si>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</si>
  <si>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</si>
  <si>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</si>
  <si>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</si>
  <si>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</si>
  <si>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</si>
  <si>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</si>
  <si>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</si>
  <si>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</si>
  <si>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</si>
  <si>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</si>
  <si>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</si>
  <si>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</si>
  <si>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</si>
  <si>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</si>
  <si>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</si>
  <si>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</si>
  <si>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</si>
  <si>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</si>
  <si>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</si>
  <si>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</si>
  <si>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</si>
  <si>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</si>
  <si>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</si>
  <si>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</si>
  <si>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</si>
  <si>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</si>
  <si>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</si>
  <si>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</si>
  <si>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</si>
  <si>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</si>
  <si>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</si>
  <si>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</si>
  <si>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</si>
  <si>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</si>
  <si>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</si>
  <si>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</si>
  <si>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</si>
  <si>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</si>
  <si>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</si>
  <si>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</si>
  <si>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</si>
  <si>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</si>
  <si>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</si>
  <si>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</si>
  <si>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</si>
  <si>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</si>
  <si>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</si>
  <si>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</si>
  <si>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</si>
  <si>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</si>
  <si>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</si>
  <si>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</si>
  <si>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</si>
  <si>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</si>
  <si>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</si>
  <si>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</si>
  <si>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</si>
  <si>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</si>
  <si>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</si>
  <si>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</si>
  <si>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</si>
  <si>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</si>
  <si>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</si>
  <si>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</si>
  <si>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</si>
  <si>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</si>
  <si>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</si>
  <si>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</si>
  <si>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</si>
  <si>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</si>
  <si>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</si>
  <si>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</si>
  <si>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</si>
  <si>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</si>
  <si>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</si>
  <si>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</si>
  <si>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</si>
  <si>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</si>
  <si>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</si>
  <si>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</si>
  <si>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</si>
  <si>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</si>
  <si>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</si>
  <si>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</si>
  <si>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</si>
  <si>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</si>
  <si>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</si>
  <si>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</si>
  <si>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</si>
  <si>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</si>
  <si>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</si>
  <si>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</si>
  <si>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</si>
  <si>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</si>
  <si>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</si>
  <si>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</si>
  <si>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</si>
  <si>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</si>
  <si>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</si>
  <si>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</si>
  <si>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</si>
  <si>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</si>
  <si>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</si>
  <si>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</si>
  <si>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</si>
  <si>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</si>
  <si>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</si>
  <si>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</si>
  <si>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</si>
  <si>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</si>
  <si>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</si>
  <si>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</si>
  <si>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</si>
  <si>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</si>
  <si>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</si>
  <si>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</si>
  <si>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</si>
  <si>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</si>
  <si>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</si>
  <si>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</si>
  <si>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</si>
  <si>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</si>
  <si>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</si>
  <si>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</si>
  <si>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</si>
  <si>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</si>
  <si>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</si>
  <si>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</si>
  <si>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</si>
  <si>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</si>
  <si>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</si>
  <si>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</si>
  <si>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</si>
  <si>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</si>
  <si>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</si>
  <si>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</si>
  <si>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</si>
  <si>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</si>
  <si>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</si>
  <si>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</si>
  <si>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</si>
  <si>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</si>
  <si>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</si>
  <si>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</si>
  <si>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</si>
  <si>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</si>
  <si>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</si>
  <si>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</si>
  <si>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</si>
  <si>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</si>
  <si>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</si>
  <si>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</si>
  <si>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</si>
  <si>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</si>
  <si>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</si>
  <si>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</si>
  <si>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</si>
  <si>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</si>
  <si>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</si>
  <si>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</si>
  <si>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</si>
  <si>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</si>
  <si>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</si>
  <si>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</si>
  <si>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</si>
  <si>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</si>
  <si>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</si>
  <si>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</si>
  <si>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</si>
  <si>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</si>
  <si>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</si>
  <si>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</si>
  <si>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</si>
  <si>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</si>
  <si>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</si>
  <si>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</si>
  <si>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</si>
  <si>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</si>
  <si>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</si>
  <si>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</si>
  <si>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</si>
  <si>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</si>
  <si>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</si>
  <si>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</si>
  <si>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</si>
  <si>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</si>
  <si>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</si>
  <si>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</si>
  <si>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</si>
  <si>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</si>
  <si>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</si>
  <si>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</si>
  <si>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</si>
  <si>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</si>
  <si>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</si>
  <si>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</si>
  <si>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</si>
  <si>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</si>
  <si>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</si>
  <si>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</si>
  <si>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</si>
  <si>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</si>
  <si>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</si>
  <si>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</si>
  <si>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</si>
  <si>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</si>
  <si>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</si>
  <si>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</si>
  <si>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</si>
  <si>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</si>
  <si>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</si>
  <si>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</si>
  <si>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</si>
  <si>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</si>
  <si>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</si>
  <si>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</si>
  <si>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</si>
  <si>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</si>
  <si>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</si>
  <si>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</si>
  <si>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</si>
  <si>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</si>
  <si>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</si>
  <si>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</si>
  <si>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</si>
  <si>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</si>
  <si>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</si>
  <si>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</si>
  <si>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</si>
  <si>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</si>
  <si>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</si>
  <si>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</si>
  <si>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</si>
  <si>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</si>
  <si>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</si>
  <si>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</si>
  <si>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</si>
  <si>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</si>
  <si>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</si>
  <si>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</si>
  <si>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</si>
  <si>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</si>
  <si>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</si>
  <si>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</si>
  <si>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</si>
  <si>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</si>
  <si>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</si>
  <si>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</si>
  <si>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</si>
  <si>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</si>
  <si>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</si>
  <si>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</si>
  <si>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</si>
  <si>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</si>
  <si>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</si>
  <si>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</si>
  <si>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</si>
  <si>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</si>
  <si>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</si>
  <si>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</si>
  <si>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</si>
  <si>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</si>
  <si>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</si>
  <si>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</si>
  <si>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</si>
  <si>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</si>
  <si>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</si>
  <si>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</si>
  <si>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</si>
  <si>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</si>
  <si>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</si>
  <si>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</si>
  <si>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</si>
  <si>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</si>
  <si>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</si>
  <si>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</si>
  <si>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</si>
  <si>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</si>
  <si>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</si>
  <si>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</si>
  <si>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</si>
  <si>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</si>
  <si>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</si>
  <si>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</si>
  <si>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</si>
  <si>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</si>
  <si>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</si>
  <si>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</si>
  <si>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</si>
  <si>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</si>
  <si>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</si>
  <si>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</si>
  <si>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</si>
  <si>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</si>
  <si>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</si>
  <si>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</si>
  <si>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</si>
  <si>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</si>
  <si>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</si>
  <si>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</si>
  <si>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</si>
  <si>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</si>
  <si>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</si>
  <si>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</si>
  <si>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</si>
  <si>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</si>
  <si>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</si>
  <si>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</si>
  <si>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</si>
  <si>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</si>
  <si>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</si>
  <si>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</si>
  <si>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</si>
  <si>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</si>
  <si>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</si>
  <si>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</si>
  <si>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</si>
  <si>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</si>
  <si>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</si>
  <si>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</si>
  <si>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</si>
  <si>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</si>
  <si>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</si>
  <si>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</si>
  <si>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</si>
  <si>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</si>
  <si>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</si>
  <si>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</si>
  <si>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</si>
  <si>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</si>
  <si>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</si>
  <si>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</si>
  <si>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</si>
  <si>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</si>
  <si>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</si>
  <si>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</si>
  <si>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</si>
  <si>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</si>
  <si>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</si>
  <si>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</si>
  <si>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</si>
  <si>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</si>
  <si>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</si>
  <si>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</si>
  <si>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</si>
  <si>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</si>
  <si>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</si>
  <si>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</si>
  <si>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</si>
  <si>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</si>
  <si>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</si>
  <si>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</si>
  <si>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</si>
  <si>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</si>
  <si>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</si>
  <si>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</si>
  <si>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</si>
  <si>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</si>
  <si>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</si>
  <si>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</si>
  <si>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</si>
  <si>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</si>
  <si>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</si>
  <si>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</si>
  <si>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</si>
  <si>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</si>
  <si>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</si>
  <si>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</si>
  <si>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</si>
  <si>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</si>
  <si>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</si>
  <si>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</si>
  <si>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</si>
  <si>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</si>
  <si>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</si>
  <si>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</si>
  <si>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</si>
  <si>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</si>
  <si>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</si>
  <si>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</si>
  <si>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</si>
  <si>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</si>
  <si>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</si>
  <si>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</si>
  <si>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</si>
  <si>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</si>
  <si>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</si>
  <si>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</si>
  <si>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</si>
  <si>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</si>
  <si>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</si>
  <si>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</si>
  <si>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</si>
  <si>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</si>
  <si>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</si>
  <si>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</si>
  <si>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</si>
  <si>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</si>
  <si>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</si>
  <si>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</si>
  <si>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</si>
  <si>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</si>
  <si>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</si>
  <si>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</si>
  <si>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</si>
  <si>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</si>
  <si>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</si>
  <si>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</si>
  <si>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</si>
  <si>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</si>
  <si>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</si>
  <si>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</si>
  <si>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</si>
  <si>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</si>
  <si>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</si>
  <si>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</si>
  <si>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</si>
  <si>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</si>
  <si>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</si>
  <si>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</si>
  <si>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</si>
  <si>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</si>
  <si>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</si>
  <si>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</si>
  <si>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</si>
  <si>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</si>
  <si>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</si>
  <si>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</si>
  <si>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</si>
  <si>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</si>
  <si>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</si>
  <si>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</si>
  <si>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</si>
  <si>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</si>
  <si>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</si>
  <si>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</si>
  <si>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</si>
  <si>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</si>
  <si>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</si>
  <si>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</si>
  <si>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</si>
  <si>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</si>
  <si>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</si>
  <si>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</si>
  <si>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</si>
  <si>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</si>
  <si>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</si>
  <si>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</si>
  <si>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</si>
  <si>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</si>
  <si>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</si>
  <si>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</si>
  <si>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</si>
  <si>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</si>
  <si>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</si>
  <si>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</si>
  <si>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</si>
  <si>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</si>
  <si>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</si>
  <si>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</si>
  <si>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</si>
  <si>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</si>
  <si>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</si>
  <si>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</si>
  <si>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</si>
  <si>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</si>
  <si>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</si>
  <si>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</si>
  <si>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</si>
  <si>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</si>
  <si>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</si>
  <si>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</si>
  <si>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</si>
  <si>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</si>
  <si>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</si>
  <si>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</si>
  <si>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</si>
  <si>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</si>
  <si>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</si>
  <si>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</si>
  <si>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</si>
  <si>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</si>
  <si>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</si>
  <si>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</si>
  <si>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</si>
  <si>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</si>
  <si>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</si>
  <si>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</si>
  <si>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</si>
  <si>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</si>
  <si>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</si>
  <si>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</si>
  <si>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</si>
  <si>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</si>
  <si>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</si>
  <si>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</si>
  <si>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</si>
  <si>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</si>
  <si>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</si>
  <si>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</si>
  <si>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</si>
  <si>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</si>
  <si>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</si>
  <si>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</si>
  <si>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</si>
  <si>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</si>
  <si>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</si>
  <si>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</si>
  <si>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</si>
  <si>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</si>
  <si>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</si>
  <si>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</si>
  <si>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</si>
  <si>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</si>
  <si>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</si>
  <si>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</si>
  <si>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</si>
  <si>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</si>
  <si>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</si>
  <si>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</si>
  <si>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</si>
  <si>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</si>
  <si>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</si>
  <si>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</si>
  <si>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</si>
  <si>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</si>
  <si>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</si>
  <si>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</si>
  <si>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</si>
  <si>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</si>
  <si>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</si>
  <si>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</si>
  <si>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</si>
  <si>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</si>
  <si>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</si>
  <si>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</si>
  <si>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</si>
  <si>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</si>
  <si>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</si>
  <si>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</si>
  <si>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</si>
  <si>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</si>
  <si>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</si>
  <si>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</si>
  <si>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</si>
  <si>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</si>
  <si>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</si>
  <si>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</si>
  <si>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</si>
  <si>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</si>
  <si>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</si>
  <si>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</si>
  <si>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</si>
  <si>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</si>
  <si>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</si>
  <si>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</si>
  <si>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</si>
  <si>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</si>
  <si>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</si>
  <si>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</si>
  <si>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</si>
  <si>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</si>
  <si>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</si>
  <si>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</si>
  <si>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</si>
  <si>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</si>
  <si>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</si>
  <si>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</si>
  <si>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</si>
  <si>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</si>
  <si>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</si>
  <si>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</si>
  <si>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</si>
  <si>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</si>
  <si>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</si>
  <si>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</si>
  <si>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</si>
  <si>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</si>
  <si>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</si>
  <si>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</si>
  <si>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</si>
  <si>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</si>
  <si>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</si>
  <si>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</si>
  <si>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</si>
  <si>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</si>
  <si>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</si>
  <si>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</si>
  <si>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</si>
  <si>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</si>
  <si>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</si>
  <si>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</si>
  <si>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</si>
  <si>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</si>
  <si>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</si>
  <si>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</si>
  <si>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</si>
  <si>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</si>
  <si>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</si>
  <si>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</si>
  <si>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</si>
  <si>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</si>
  <si>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</si>
  <si>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</si>
  <si>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</si>
  <si>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</si>
  <si>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</si>
  <si>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</si>
  <si>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</si>
  <si>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</si>
  <si>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</si>
  <si>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</si>
  <si>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</si>
  <si>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</si>
  <si>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</si>
  <si>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</si>
  <si>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</si>
  <si>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</si>
  <si>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</si>
  <si>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</si>
  <si>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</si>
  <si>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</si>
  <si>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</si>
  <si>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</si>
  <si>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</si>
  <si>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</si>
  <si>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</si>
  <si>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</si>
  <si>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</si>
  <si>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</si>
  <si>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</si>
  <si>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</si>
  <si>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</si>
  <si>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</si>
  <si>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</si>
  <si>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</si>
  <si>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</si>
  <si>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</si>
  <si>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</si>
  <si>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</si>
  <si>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</si>
  <si>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</si>
  <si>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</si>
  <si>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</si>
  <si>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</si>
  <si>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</si>
  <si>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</si>
  <si>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</si>
  <si>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</si>
  <si>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</si>
  <si>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</si>
  <si>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</si>
  <si>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</si>
  <si>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</si>
  <si>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</si>
  <si>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</si>
  <si>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</si>
  <si>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</si>
  <si>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</si>
  <si>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</si>
  <si>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</si>
  <si>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</si>
  <si>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</si>
  <si>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</si>
  <si>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</si>
  <si>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</si>
  <si>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</si>
  <si>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</si>
  <si>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</si>
  <si>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</si>
  <si>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</si>
  <si>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</si>
  <si>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</si>
  <si>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</si>
  <si>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</si>
  <si>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</si>
  <si>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</si>
  <si>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</si>
  <si>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</si>
  <si>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</si>
  <si>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</si>
  <si>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</si>
  <si>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</si>
  <si>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</si>
  <si>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</si>
  <si>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</si>
  <si>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</si>
  <si>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</si>
  <si>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</si>
  <si>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</si>
  <si>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</si>
  <si>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</si>
  <si>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</si>
  <si>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</si>
  <si>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</si>
  <si>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</si>
  <si>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</si>
  <si>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</si>
  <si>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</si>
  <si>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</si>
  <si>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</si>
  <si>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</si>
  <si>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</si>
  <si>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</si>
  <si>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</si>
  <si>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</si>
  <si>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</si>
  <si>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</si>
  <si>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</si>
  <si>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</si>
  <si>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</si>
  <si>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</si>
  <si>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</si>
  <si>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</si>
  <si>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</si>
  <si>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</si>
  <si>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</si>
  <si>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</si>
  <si>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</si>
  <si>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</si>
  <si>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</si>
  <si>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</si>
  <si>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</si>
  <si>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</si>
  <si>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</si>
  <si>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</si>
  <si>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</si>
  <si>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</si>
  <si>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</si>
  <si>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</si>
  <si>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</si>
  <si>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</si>
  <si>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</si>
  <si>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</si>
  <si>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</si>
  <si>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</si>
  <si>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</si>
  <si>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</si>
  <si>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</si>
  <si>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</si>
  <si>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</si>
  <si>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</si>
  <si>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</si>
  <si>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</si>
  <si>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</si>
  <si>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</si>
  <si>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</si>
  <si>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</si>
  <si>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</si>
  <si>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</si>
  <si>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</si>
  <si>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</si>
  <si>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</si>
  <si>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</si>
  <si>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</si>
  <si>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</si>
  <si>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</si>
  <si>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</si>
  <si>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</si>
  <si>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</si>
  <si>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</si>
  <si>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</si>
  <si>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</si>
  <si>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</si>
  <si>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</si>
  <si>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</si>
  <si>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</si>
  <si>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</si>
  <si>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</si>
  <si>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</si>
  <si>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</si>
  <si>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</si>
  <si>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</si>
  <si>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</si>
  <si>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</si>
  <si>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</si>
  <si>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</si>
  <si>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</si>
  <si>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</si>
  <si>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</si>
  <si>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</si>
  <si>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</si>
  <si>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</si>
  <si>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</si>
  <si>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</si>
  <si>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</si>
  <si>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</si>
  <si>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</si>
  <si>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</si>
  <si>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</si>
  <si>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</si>
  <si>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</si>
  <si>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</si>
  <si>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</si>
  <si>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</si>
  <si>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</si>
  <si>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</si>
  <si>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</si>
  <si>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</si>
  <si>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</si>
  <si>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</si>
  <si>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</si>
  <si>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</si>
  <si>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</si>
  <si>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</si>
  <si>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</si>
  <si>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</si>
  <si>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</si>
  <si>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</si>
  <si>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</si>
  <si>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</si>
  <si>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</si>
  <si>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</si>
  <si>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</si>
  <si>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</si>
  <si>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</si>
  <si>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</si>
  <si>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</si>
  <si>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</si>
  <si>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</si>
  <si>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</si>
  <si>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</si>
  <si>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</si>
  <si>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</si>
  <si>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</si>
  <si>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</si>
  <si>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</si>
  <si>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</si>
  <si>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</si>
  <si>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</si>
  <si>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</si>
  <si>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</si>
  <si>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</si>
  <si>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</si>
  <si>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</si>
  <si>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</si>
  <si>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</si>
  <si>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</si>
  <si>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</si>
  <si>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</si>
  <si>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</si>
  <si>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</si>
  <si>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</si>
  <si>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</si>
  <si>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</si>
  <si>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</si>
  <si>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</si>
  <si>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</si>
  <si>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</si>
  <si>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</si>
  <si>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</si>
  <si>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</si>
  <si>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</si>
  <si>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</si>
  <si>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</si>
  <si>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</si>
  <si>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</si>
  <si>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</si>
  <si>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</si>
  <si>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</si>
  <si>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</si>
  <si>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</si>
  <si>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</si>
  <si>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</si>
  <si>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</si>
  <si>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</si>
  <si>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</si>
  <si>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</si>
  <si>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</si>
  <si>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</si>
  <si>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</si>
  <si>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</si>
  <si>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</si>
  <si>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</si>
  <si>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</si>
  <si>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</si>
  <si>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</si>
  <si>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</si>
  <si>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</si>
  <si>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</si>
  <si>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</si>
  <si>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</si>
  <si>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</si>
  <si>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</si>
  <si>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</si>
  <si>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</si>
  <si>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</si>
  <si>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</si>
  <si>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</si>
  <si>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</si>
  <si>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</si>
  <si>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</si>
  <si>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</si>
  <si>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</si>
  <si>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</si>
  <si>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</si>
  <si>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</si>
  <si>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</si>
  <si>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</si>
  <si>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</si>
  <si>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</si>
  <si>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</si>
  <si>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</si>
  <si>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</si>
  <si>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</si>
  <si>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</si>
  <si>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</si>
  <si>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</si>
  <si>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</si>
  <si>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</si>
  <si>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</si>
  <si>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</si>
  <si>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</si>
  <si>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</si>
  <si>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</si>
  <si>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</si>
  <si>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</si>
  <si>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</si>
  <si>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</si>
  <si>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</si>
  <si>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</si>
  <si>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</si>
  <si>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</si>
  <si>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</si>
  <si>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</si>
  <si>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</si>
  <si>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</si>
  <si>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</si>
  <si>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</si>
  <si>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</si>
  <si>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</si>
  <si>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</si>
  <si>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</si>
  <si>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</si>
  <si>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</si>
  <si>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</si>
  <si>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</si>
  <si>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</si>
  <si>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</si>
  <si>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</si>
  <si>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</si>
  <si>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</si>
  <si>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</si>
  <si>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</si>
  <si>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</si>
  <si>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</si>
  <si>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</si>
  <si>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</si>
  <si>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</si>
  <si>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</si>
  <si>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</si>
  <si>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</si>
  <si>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</si>
  <si>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</si>
  <si>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</si>
  <si>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</si>
  <si>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</si>
  <si>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</si>
  <si>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</si>
  <si>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</si>
  <si>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</si>
  <si>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</si>
  <si>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</si>
  <si>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</si>
  <si>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</si>
  <si>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</si>
  <si>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</si>
  <si>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</si>
  <si>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</si>
  <si>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</si>
  <si>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</si>
  <si>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</si>
  <si>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</si>
  <si>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</si>
  <si>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</si>
  <si>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</si>
  <si>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</si>
  <si>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</si>
  <si>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</si>
  <si>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</si>
  <si>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</si>
  <si>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</si>
  <si>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</si>
  <si>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</si>
  <si>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</si>
  <si>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</si>
  <si>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</si>
  <si>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</si>
  <si>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</si>
  <si>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</si>
  <si>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</si>
  <si>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</si>
  <si>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</si>
  <si>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</si>
  <si>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</si>
  <si>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</si>
  <si>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</si>
  <si>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</si>
  <si>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</si>
  <si>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</si>
  <si>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</si>
  <si>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</si>
  <si>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</si>
  <si>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</si>
  <si>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</si>
  <si>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</si>
  <si>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</si>
  <si>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</si>
  <si>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</si>
  <si>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</si>
  <si>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</si>
  <si>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</si>
  <si>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</si>
  <si>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</si>
  <si>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</si>
  <si>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</si>
  <si>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</si>
  <si>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</si>
  <si>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</si>
  <si>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</si>
  <si>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</si>
  <si>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</si>
  <si>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</si>
  <si>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</si>
  <si>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</si>
  <si>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</si>
  <si>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</si>
  <si>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</si>
  <si>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</si>
  <si>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</si>
  <si>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</si>
  <si>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</si>
  <si>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</si>
  <si>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</si>
  <si>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</si>
  <si>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</si>
  <si>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</si>
  <si>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</si>
  <si>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</si>
  <si>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</si>
  <si>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</si>
  <si>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</si>
  <si>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</si>
  <si>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</si>
  <si>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</si>
  <si>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</si>
  <si>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</si>
  <si>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</si>
  <si>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</si>
  <si>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</si>
  <si>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</si>
  <si>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</si>
  <si>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</si>
  <si>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</si>
  <si>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</si>
  <si>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</si>
  <si>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</si>
  <si>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</si>
  <si>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</si>
  <si>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</si>
  <si>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</si>
  <si>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</si>
  <si>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</si>
  <si>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</si>
  <si>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</si>
  <si>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</si>
  <si>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</si>
  <si>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</si>
  <si>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</si>
  <si>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</si>
  <si>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</si>
  <si>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</si>
  <si>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</si>
  <si>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</si>
  <si>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</si>
  <si>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</si>
  <si>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</si>
  <si>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</si>
  <si>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</si>
  <si>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</si>
  <si>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</si>
  <si>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</si>
  <si>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</si>
  <si>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</si>
  <si>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</si>
  <si>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</si>
  <si>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</si>
  <si>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</si>
  <si>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</si>
  <si>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</si>
  <si>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</si>
  <si>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</si>
  <si>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</si>
  <si>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</si>
  <si>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</si>
  <si>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</si>
  <si>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</si>
  <si>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</si>
  <si>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</si>
  <si>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</si>
  <si>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</si>
  <si>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</si>
  <si>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</si>
  <si>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</si>
  <si>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</si>
  <si>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</si>
  <si>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</si>
  <si>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</si>
  <si>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</si>
  <si>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</si>
  <si>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</si>
  <si>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</si>
  <si>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</si>
  <si>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</si>
  <si>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</si>
  <si>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</si>
  <si>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</si>
  <si>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</si>
  <si>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</si>
  <si>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</si>
  <si>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</si>
  <si>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</si>
  <si>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</si>
  <si>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</si>
  <si>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</si>
  <si>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</si>
  <si>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</si>
  <si>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</si>
  <si>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</si>
  <si>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</si>
  <si>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</si>
  <si>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</si>
  <si>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</si>
  <si>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</si>
  <si>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</si>
  <si>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</si>
  <si>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</si>
  <si>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</si>
  <si>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</si>
  <si>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</si>
  <si>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</si>
  <si>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</si>
  <si>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</si>
  <si>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</si>
  <si>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</si>
  <si>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</si>
  <si>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</si>
  <si>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</si>
  <si>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</si>
  <si>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</si>
  <si>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</si>
  <si>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</si>
  <si>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</si>
  <si>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</si>
  <si>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</si>
  <si>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</si>
  <si>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</si>
  <si>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</si>
  <si>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</si>
  <si>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</si>
  <si>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</si>
  <si>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</si>
  <si>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</si>
  <si>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</si>
  <si>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</si>
  <si>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</si>
  <si>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</si>
  <si>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</si>
  <si>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</si>
  <si>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</si>
  <si>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</si>
  <si>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</si>
  <si>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</si>
  <si>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</si>
  <si>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</si>
  <si>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</si>
  <si>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</si>
  <si>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</si>
  <si>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</si>
  <si>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</si>
  <si>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</si>
  <si>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</si>
  <si>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</si>
  <si>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</si>
  <si>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</si>
  <si>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</si>
  <si>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</si>
  <si>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</si>
  <si>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</si>
  <si>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</si>
  <si>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</si>
  <si>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</si>
  <si>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</si>
  <si>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</si>
  <si>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</si>
  <si>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</si>
  <si>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</si>
  <si>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</si>
  <si>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</si>
  <si>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</si>
  <si>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</si>
  <si>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</si>
  <si>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</si>
  <si>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</si>
  <si>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</si>
  <si>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</si>
  <si>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</si>
  <si>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</si>
  <si>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</si>
  <si>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</si>
  <si>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</si>
  <si>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</si>
  <si>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</si>
  <si>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</si>
  <si>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</si>
  <si>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</si>
  <si>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</si>
  <si>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</si>
  <si>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</si>
  <si>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</si>
  <si>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</si>
  <si>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</si>
  <si>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</si>
  <si>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</si>
  <si>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</si>
  <si>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</si>
  <si>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</si>
  <si>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</si>
  <si>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</si>
  <si>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</si>
  <si>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</si>
  <si>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</si>
  <si>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</si>
  <si>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</si>
  <si>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</si>
  <si>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</si>
  <si>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</si>
  <si>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</si>
  <si>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</si>
  <si>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</si>
  <si>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</si>
  <si>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</si>
  <si>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</si>
  <si>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</si>
  <si>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</si>
  <si>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</si>
  <si>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</si>
  <si>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</si>
  <si>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</si>
  <si>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</si>
  <si>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</si>
  <si>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</si>
  <si>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</si>
  <si>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</si>
  <si>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</si>
  <si>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</si>
  <si>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</si>
  <si>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</si>
  <si>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</si>
  <si>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</si>
  <si>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</si>
  <si>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</si>
  <si>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</si>
  <si>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</si>
  <si>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</si>
  <si>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</si>
  <si>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</si>
  <si>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</si>
  <si>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</si>
  <si>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</si>
  <si>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</si>
  <si>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</si>
  <si>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</si>
  <si>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</si>
  <si>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</si>
  <si>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</si>
  <si>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</si>
  <si>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</si>
  <si>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</si>
  <si>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</si>
  <si>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</si>
  <si>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</si>
  <si>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</si>
  <si>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</si>
  <si>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</si>
  <si>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</si>
  <si>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</si>
  <si>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</si>
  <si>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</si>
  <si>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</si>
  <si>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</si>
  <si>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</si>
  <si>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</si>
  <si>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</si>
  <si>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</si>
  <si>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</si>
  <si>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</si>
  <si>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</si>
  <si>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</si>
  <si>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</si>
  <si>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</si>
  <si>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</si>
  <si>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</si>
  <si>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</si>
  <si>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</si>
  <si>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</si>
  <si>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</si>
  <si>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</si>
  <si>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</si>
  <si>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</si>
  <si>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</si>
  <si>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</si>
  <si>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</si>
  <si>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</si>
  <si>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</si>
  <si>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</si>
  <si>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</si>
  <si>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</si>
  <si>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</si>
  <si>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</si>
  <si>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</si>
  <si>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</si>
  <si>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</si>
  <si>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</si>
  <si>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</si>
  <si>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</si>
  <si>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</si>
  <si>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</si>
  <si>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</si>
  <si>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</si>
  <si>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</si>
  <si>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</si>
  <si>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</si>
  <si>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</si>
  <si>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</si>
  <si>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</si>
  <si>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</si>
  <si>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</si>
  <si>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</si>
  <si>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</si>
  <si>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</si>
  <si>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</si>
  <si>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</si>
  <si>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</si>
  <si>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</si>
  <si>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</si>
  <si>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</si>
  <si>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</si>
  <si>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</si>
  <si>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</si>
  <si>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</si>
  <si>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</si>
  <si>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</si>
  <si>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</si>
  <si>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</si>
  <si>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</si>
  <si>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</si>
  <si>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</si>
  <si>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</si>
  <si>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</si>
  <si>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</si>
  <si>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</si>
  <si>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</si>
  <si>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</si>
  <si>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</si>
  <si>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</si>
  <si>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</si>
  <si>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</si>
  <si>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</si>
  <si>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</si>
  <si>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</si>
  <si>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</si>
  <si>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</si>
  <si>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</si>
  <si>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</si>
  <si>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</si>
  <si>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</si>
  <si>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</si>
  <si>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</si>
  <si>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</si>
  <si>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</si>
  <si>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</si>
  <si>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</si>
  <si>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</si>
  <si>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</si>
  <si>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</si>
  <si>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</si>
  <si>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</si>
  <si>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</si>
  <si>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</si>
  <si>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</si>
  <si>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</si>
  <si>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</si>
  <si>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</si>
  <si>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</si>
  <si>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</si>
  <si>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</si>
  <si>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</si>
  <si>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</si>
  <si>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</si>
  <si>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</si>
  <si>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</si>
  <si>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</si>
  <si>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</si>
  <si>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</si>
  <si>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</si>
  <si>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</si>
  <si>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</si>
  <si>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</si>
  <si>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</si>
  <si>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</si>
  <si>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</si>
  <si>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</si>
  <si>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</si>
  <si>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</si>
  <si>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</si>
  <si>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</si>
  <si>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</si>
  <si>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</si>
  <si>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</si>
  <si>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</si>
  <si>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</si>
  <si>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</si>
  <si>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</si>
  <si>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</si>
  <si>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</si>
  <si>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</si>
  <si>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</si>
  <si>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</si>
  <si>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</si>
  <si>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</si>
  <si>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</si>
  <si>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</si>
  <si>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</si>
  <si>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</si>
  <si>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</si>
  <si>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</si>
  <si>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</si>
  <si>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</si>
  <si>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</si>
  <si>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</si>
  <si>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</si>
  <si>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</si>
  <si>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</si>
  <si>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</si>
  <si>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</si>
  <si>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</si>
  <si>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</si>
  <si>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</si>
  <si>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</si>
  <si>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</si>
  <si>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</si>
  <si>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</si>
  <si>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</si>
  <si>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</si>
  <si>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</si>
  <si>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</si>
  <si>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</si>
  <si>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</si>
  <si>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</si>
  <si>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</si>
  <si>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</si>
  <si>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</si>
  <si>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</si>
  <si>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</si>
  <si>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</si>
  <si>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</si>
  <si>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</si>
  <si>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</si>
  <si>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</si>
  <si>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</si>
  <si>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</si>
  <si>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</si>
  <si>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</si>
  <si>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</si>
  <si>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</si>
  <si>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</si>
  <si>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</si>
  <si>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</si>
  <si>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</si>
  <si>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</si>
  <si>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</si>
  <si>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</si>
  <si>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</si>
  <si>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</si>
  <si>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</si>
  <si>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</si>
  <si>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</si>
  <si>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</si>
  <si>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</si>
  <si>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</si>
  <si>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</si>
  <si>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</si>
  <si>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</si>
  <si>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</si>
  <si>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</si>
  <si>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</si>
  <si>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</si>
  <si>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</si>
  <si>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</si>
  <si>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</si>
  <si>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</si>
  <si>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</si>
  <si>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</si>
  <si>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</si>
  <si>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</si>
  <si>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</si>
  <si>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</si>
  <si>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</si>
  <si>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</si>
  <si>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</si>
  <si>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</si>
  <si>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</si>
  <si>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</si>
  <si>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</si>
  <si>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</si>
  <si>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</si>
  <si>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</si>
  <si>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</si>
  <si>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</si>
  <si>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</si>
  <si>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</si>
  <si>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</si>
  <si>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</si>
  <si>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</si>
  <si>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</si>
  <si>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</si>
  <si>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</si>
  <si>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</si>
  <si>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</si>
  <si>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</si>
  <si>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</si>
  <si>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</si>
  <si>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</si>
  <si>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</si>
  <si>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</si>
  <si>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</si>
  <si>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</si>
  <si>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</si>
  <si>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</si>
  <si>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</si>
  <si>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</si>
  <si>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</si>
  <si>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</si>
  <si>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</si>
  <si>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</si>
  <si>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</si>
  <si>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</si>
  <si>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</si>
  <si>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</si>
  <si>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</si>
  <si>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</si>
  <si>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</si>
  <si>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</si>
  <si>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</si>
  <si>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</si>
  <si>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</si>
  <si>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</si>
  <si>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</si>
  <si>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</si>
  <si>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</si>
  <si>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</si>
  <si>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</si>
  <si>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</si>
  <si>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</si>
  <si>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</si>
  <si>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</si>
  <si>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</si>
  <si>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</si>
  <si>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</si>
  <si>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</si>
  <si>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</si>
  <si>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</si>
  <si>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</si>
  <si>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</si>
  <si>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</si>
  <si>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</si>
  <si>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</si>
  <si>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</si>
  <si>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</si>
  <si>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</si>
  <si>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</si>
  <si>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</si>
  <si>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</si>
  <si>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</si>
  <si>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</si>
  <si>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</si>
  <si>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</si>
  <si>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</si>
  <si>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</si>
  <si>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</si>
  <si>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</si>
  <si>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</si>
  <si>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</si>
  <si>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</si>
  <si>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</si>
  <si>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</si>
  <si>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</si>
  <si>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</si>
  <si>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</si>
  <si>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</si>
  <si>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</si>
  <si>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</si>
  <si>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</si>
  <si>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</si>
  <si>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</si>
  <si>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</si>
  <si>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</si>
  <si>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</si>
  <si>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</si>
  <si>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</si>
  <si>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</si>
  <si>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</si>
  <si>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</si>
  <si>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</si>
  <si>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</si>
  <si>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</si>
  <si>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</si>
  <si>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</si>
  <si>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</si>
  <si>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</si>
  <si>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</si>
  <si>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</si>
  <si>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</si>
  <si>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</si>
  <si>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</si>
  <si>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</si>
  <si>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</si>
  <si>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</si>
  <si>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</si>
  <si>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</si>
  <si>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</si>
  <si>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</si>
  <si>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</si>
  <si>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</si>
  <si>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</si>
  <si>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</si>
  <si>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</si>
  <si>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</si>
  <si>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</si>
  <si>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</si>
  <si>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</si>
  <si>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</si>
  <si>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</si>
  <si>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</si>
  <si>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</si>
  <si>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</si>
  <si>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</si>
  <si>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</si>
  <si>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</si>
  <si>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</si>
  <si>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</si>
  <si>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</si>
  <si>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</si>
  <si>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</si>
  <si>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</si>
  <si>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</si>
  <si>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</si>
  <si>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</si>
  <si>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</si>
  <si>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</si>
  <si>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</si>
  <si>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</si>
  <si>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</si>
  <si>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</si>
  <si>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</si>
  <si>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</si>
  <si>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</si>
  <si>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</si>
  <si>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</si>
  <si>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</si>
  <si>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</si>
  <si>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</si>
  <si>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</si>
  <si>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</si>
  <si>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</si>
  <si>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</si>
  <si>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</si>
  <si>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</si>
  <si>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</si>
  <si>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</si>
  <si>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</si>
  <si>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</si>
  <si>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</si>
  <si>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</si>
  <si>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</si>
  <si>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</si>
  <si>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</si>
  <si>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</si>
  <si>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</si>
  <si>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</si>
  <si>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</si>
  <si>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</si>
  <si>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</si>
  <si>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</si>
  <si>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</si>
  <si>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</si>
  <si>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</si>
  <si>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</si>
  <si>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</si>
  <si>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</si>
  <si>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</si>
  <si>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</si>
  <si>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</si>
  <si>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</si>
  <si>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</si>
  <si>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</si>
  <si>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</si>
  <si>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</si>
  <si>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</si>
  <si>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</si>
  <si>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</si>
  <si>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</si>
  <si>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</si>
  <si>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</si>
  <si>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</si>
  <si>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</si>
  <si>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</si>
  <si>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</si>
  <si>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</si>
  <si>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</si>
  <si>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</si>
  <si>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</si>
  <si>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</si>
  <si>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</si>
  <si>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</si>
  <si>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</si>
  <si>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</si>
  <si>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</si>
  <si>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</si>
  <si>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</si>
  <si>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</si>
  <si>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</si>
  <si>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</si>
  <si>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</si>
  <si>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</si>
  <si>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</si>
  <si>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</si>
  <si>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</si>
  <si>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</si>
  <si>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</si>
  <si>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</si>
  <si>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</si>
  <si>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</si>
  <si>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</si>
  <si>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</si>
  <si>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</si>
  <si>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</si>
  <si>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</si>
  <si>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</si>
  <si>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</si>
  <si>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</si>
  <si>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</si>
  <si>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</si>
  <si>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</si>
  <si>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</si>
  <si>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</si>
  <si>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</si>
  <si>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</si>
  <si>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</si>
  <si>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</si>
  <si>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</si>
  <si>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</si>
  <si>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</si>
  <si>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</si>
  <si>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</si>
  <si>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</si>
  <si>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</si>
  <si>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</si>
  <si>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</si>
  <si>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</si>
  <si>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</si>
  <si>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</si>
  <si>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</si>
  <si>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</si>
  <si>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</si>
  <si>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</si>
  <si>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</si>
  <si>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</si>
  <si>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</si>
  <si>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</si>
  <si>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</si>
  <si>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</si>
  <si>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</si>
  <si>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</si>
  <si>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</si>
  <si>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</si>
  <si>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</si>
  <si>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</si>
  <si>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</si>
  <si>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</si>
  <si>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</si>
  <si>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</si>
  <si>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</si>
  <si>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</si>
  <si>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</si>
  <si>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</si>
  <si>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</si>
  <si>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</si>
  <si>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</si>
  <si>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</si>
  <si>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</si>
  <si>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</si>
  <si>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</si>
  <si>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</si>
  <si>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</si>
  <si>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</si>
  <si>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</si>
  <si>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</si>
  <si>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</si>
  <si>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</si>
  <si>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</si>
  <si>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</si>
  <si>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</si>
  <si>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</si>
  <si>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</si>
  <si>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</si>
  <si>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</si>
  <si>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</si>
  <si>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</si>
  <si>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</si>
  <si>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</si>
  <si>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</si>
  <si>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</si>
  <si>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</si>
  <si>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</si>
  <si>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</si>
  <si>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</si>
  <si>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</si>
  <si>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</si>
  <si>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</si>
  <si>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</si>
  <si>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</si>
  <si>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</si>
  <si>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</si>
  <si>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</si>
  <si>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</si>
  <si>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</si>
  <si>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</si>
  <si>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</si>
  <si>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</si>
  <si>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</si>
  <si>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</si>
  <si>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</si>
  <si>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</si>
  <si>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</si>
  <si>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</si>
  <si>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</si>
  <si>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</si>
  <si>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</si>
  <si>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</si>
  <si>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</si>
  <si>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</si>
  <si>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</si>
  <si>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</si>
  <si>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</si>
  <si>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</si>
  <si>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</si>
  <si>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</si>
  <si>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</si>
  <si>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</si>
  <si>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</si>
  <si>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</si>
  <si>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</si>
  <si>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</si>
  <si>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</si>
  <si>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</si>
  <si>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</si>
  <si>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</si>
  <si>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</si>
  <si>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</si>
  <si>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</si>
  <si>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</si>
  <si>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</si>
  <si>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</si>
  <si>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</si>
  <si>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</si>
  <si>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</si>
  <si>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</si>
  <si>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</si>
  <si>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</si>
  <si>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</si>
  <si>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</si>
  <si>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</si>
  <si>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</si>
  <si>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</si>
  <si>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</si>
  <si>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</si>
  <si>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</si>
  <si>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</si>
  <si>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</si>
  <si>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</si>
  <si>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</si>
  <si>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</si>
  <si>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</si>
  <si>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</si>
  <si>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</si>
  <si>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</si>
  <si>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</si>
  <si>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</si>
  <si>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</si>
  <si>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</si>
  <si>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</si>
  <si>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</si>
  <si>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</si>
  <si>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</si>
  <si>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</si>
  <si>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</si>
  <si>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</si>
  <si>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</si>
  <si>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</si>
  <si>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</si>
  <si>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</si>
  <si>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</si>
  <si>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</si>
  <si>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</si>
  <si>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</si>
  <si>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</si>
  <si>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</si>
  <si>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</si>
  <si>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</si>
  <si>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</si>
  <si>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</si>
  <si>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</si>
  <si>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</si>
  <si>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</si>
  <si>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</si>
  <si>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</si>
  <si>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</si>
  <si>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</si>
  <si>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</si>
  <si>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</si>
  <si>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</si>
  <si>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</si>
  <si>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</si>
  <si>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</si>
  <si>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</si>
  <si>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</si>
  <si>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</si>
  <si>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</si>
  <si>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</si>
  <si>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</si>
  <si>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</si>
  <si>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</si>
  <si>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</si>
  <si>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</si>
  <si>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</si>
  <si>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</si>
  <si>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</si>
  <si>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</si>
  <si>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</si>
  <si>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</si>
  <si>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</si>
  <si>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</si>
  <si>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</si>
  <si>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</si>
  <si>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</si>
  <si>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</si>
  <si>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</si>
  <si>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</si>
  <si>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</si>
  <si>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</si>
  <si>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</si>
  <si>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</si>
  <si>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</si>
  <si>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</si>
  <si>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</si>
  <si>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</si>
  <si>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</si>
  <si>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</si>
  <si>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</si>
  <si>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</si>
  <si>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</si>
  <si>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</si>
  <si>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</si>
  <si>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</si>
  <si>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</si>
  <si>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</si>
  <si>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</si>
  <si>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</si>
  <si>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</si>
  <si>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</si>
  <si>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</si>
  <si>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</si>
  <si>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</si>
  <si>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</si>
  <si>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</si>
  <si>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</si>
  <si>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</si>
  <si>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</si>
  <si>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</si>
  <si>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</si>
  <si>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</si>
  <si>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</si>
  <si>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</si>
  <si>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</si>
  <si>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</si>
  <si>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</si>
  <si>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</si>
  <si>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</si>
  <si>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</si>
  <si>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</si>
  <si>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</si>
  <si>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</si>
  <si>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</si>
  <si>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</si>
  <si>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</si>
  <si>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</si>
  <si>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</si>
  <si>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</si>
  <si>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</si>
  <si>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</si>
  <si>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</si>
  <si>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</si>
  <si>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</si>
  <si>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</si>
  <si>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</si>
  <si>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</si>
  <si>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</si>
  <si>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</si>
  <si>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</si>
  <si>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</si>
  <si>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</si>
  <si>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</si>
  <si>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</si>
  <si>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</si>
  <si>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</si>
  <si>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</si>
  <si>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</si>
  <si>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</si>
  <si>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</si>
  <si>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</si>
  <si>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</si>
  <si>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</si>
  <si>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</si>
  <si>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</si>
  <si>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</si>
  <si>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</si>
  <si>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</si>
  <si>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</si>
  <si>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</si>
  <si>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</si>
  <si>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</si>
  <si>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</si>
  <si>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</si>
  <si>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</si>
  <si>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</si>
  <si>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</si>
  <si>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</si>
  <si>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</si>
  <si>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</si>
  <si>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</si>
  <si>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</si>
  <si>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</si>
  <si>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</si>
  <si>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</si>
  <si>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</si>
  <si>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</si>
  <si>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</si>
  <si>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</si>
  <si>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</si>
  <si>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</si>
  <si>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</si>
  <si>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</si>
  <si>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</si>
  <si>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</si>
  <si>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</si>
  <si>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</si>
  <si>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</si>
  <si>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</si>
  <si>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</si>
  <si>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</si>
  <si>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</si>
  <si>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</si>
  <si>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</si>
  <si>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</si>
  <si>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</si>
  <si>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</si>
  <si>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</si>
  <si>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</si>
  <si>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</si>
  <si>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</si>
  <si>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</si>
  <si>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</si>
  <si>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</si>
  <si>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</si>
  <si>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</si>
  <si>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</si>
  <si>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</si>
  <si>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</si>
  <si>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</si>
  <si>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</si>
  <si>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</si>
  <si>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</si>
  <si>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</si>
  <si>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</si>
  <si>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</si>
  <si>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</si>
  <si>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</si>
  <si>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</si>
  <si>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</si>
  <si>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</si>
  <si>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</si>
  <si>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</si>
  <si>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</si>
  <si>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</si>
  <si>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</si>
  <si>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</si>
  <si>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</si>
  <si>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</si>
  <si>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</si>
  <si>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</si>
  <si>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</si>
  <si>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</si>
  <si>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</si>
  <si>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</si>
  <si>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</si>
  <si>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</si>
  <si>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</si>
  <si>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</si>
  <si>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</si>
  <si>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</si>
  <si>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</si>
  <si>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</si>
  <si>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</si>
  <si>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</si>
  <si>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</si>
  <si>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</si>
  <si>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</si>
  <si>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</si>
  <si>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</si>
  <si>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</si>
  <si>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</si>
  <si>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</si>
  <si>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</si>
  <si>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</si>
  <si>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</si>
  <si>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</si>
  <si>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</si>
  <si>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</si>
  <si>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</si>
  <si>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</si>
  <si>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</si>
  <si>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</si>
  <si>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</si>
  <si>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</si>
  <si>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</si>
  <si>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</si>
  <si>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</si>
  <si>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</si>
  <si>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</si>
  <si>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</si>
  <si>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</si>
  <si>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</si>
  <si>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</si>
  <si>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</si>
  <si>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</si>
  <si>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</si>
  <si>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</si>
  <si>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</si>
  <si>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</si>
  <si>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</si>
  <si>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</si>
  <si>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</si>
  <si>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</si>
  <si>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</si>
  <si>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</si>
  <si>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</si>
  <si>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</si>
  <si>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</si>
  <si>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</si>
  <si>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</si>
  <si>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</si>
  <si>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</si>
  <si>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</si>
  <si>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</si>
  <si>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</si>
  <si>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</si>
  <si>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</si>
  <si>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</si>
  <si>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</si>
  <si>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</si>
  <si>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</si>
  <si>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</si>
  <si>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</si>
  <si>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</si>
  <si>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</si>
  <si>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</si>
  <si>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</si>
  <si>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</si>
  <si>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</si>
  <si>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</si>
  <si>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</si>
  <si>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</si>
  <si>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</si>
  <si>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</si>
  <si>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</si>
  <si>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</si>
  <si>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</si>
  <si>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</si>
  <si>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</si>
  <si>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</si>
  <si>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</si>
  <si>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</si>
  <si>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</si>
  <si>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</si>
  <si>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</si>
  <si>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</si>
  <si>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</si>
  <si>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</si>
  <si>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</si>
  <si>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</si>
  <si>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</si>
  <si>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</si>
  <si>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</si>
  <si>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</si>
  <si>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</si>
  <si>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</si>
  <si>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</si>
  <si>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</si>
  <si>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</si>
  <si>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</si>
  <si>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</si>
  <si>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</si>
  <si>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</si>
  <si>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</si>
  <si>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</si>
  <si>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</si>
  <si>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</si>
  <si>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</si>
  <si>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</si>
  <si>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</si>
  <si>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</si>
  <si>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</si>
  <si>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</si>
  <si>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</si>
  <si>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</si>
  <si>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</si>
  <si>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</si>
  <si>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</si>
  <si>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</si>
  <si>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</si>
  <si>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</si>
  <si>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</si>
  <si>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</si>
  <si>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</si>
  <si>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</si>
  <si>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</si>
  <si>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</si>
  <si>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</si>
  <si>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</si>
  <si>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</si>
  <si>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</si>
  <si>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</si>
  <si>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</si>
  <si>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</si>
  <si>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</si>
  <si>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</si>
  <si>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</si>
  <si>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</si>
  <si>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</si>
  <si>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</si>
  <si>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</si>
  <si>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</si>
  <si>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</si>
  <si>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</si>
  <si>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</si>
  <si>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</si>
  <si>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</si>
  <si>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</si>
  <si>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</si>
  <si>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</si>
  <si>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</si>
  <si>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</si>
  <si>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</si>
  <si>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</si>
  <si>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</si>
  <si>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</si>
  <si>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</si>
  <si>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</si>
  <si>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</si>
  <si>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</si>
  <si>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</si>
  <si>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</si>
  <si>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</si>
  <si>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</si>
  <si>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</si>
  <si>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</si>
  <si>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</si>
  <si>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</si>
  <si>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</si>
  <si>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</si>
  <si>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</si>
  <si>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</si>
  <si>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</si>
  <si>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</si>
  <si>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</si>
  <si>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</si>
  <si>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</si>
  <si>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</si>
  <si>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</si>
  <si>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</si>
  <si>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</si>
  <si>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</si>
  <si>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</si>
  <si>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</si>
  <si>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</si>
  <si>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</si>
  <si>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</si>
  <si>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</si>
  <si>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</si>
  <si>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</si>
  <si>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</si>
  <si>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</si>
  <si>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</si>
  <si>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</si>
  <si>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</si>
  <si>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</si>
  <si>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</si>
  <si>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</si>
  <si>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</si>
  <si>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</si>
  <si>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</si>
  <si>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</si>
  <si>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</si>
  <si>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</si>
  <si>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</si>
  <si>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</si>
  <si>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</si>
  <si>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</si>
  <si>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</si>
  <si>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</si>
  <si>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</si>
  <si>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</si>
  <si>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</si>
  <si>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</si>
  <si>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</si>
  <si>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</si>
  <si>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</si>
  <si>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</si>
  <si>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</si>
  <si>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</si>
  <si>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</si>
  <si>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</si>
  <si>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</si>
  <si>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</si>
  <si>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</si>
  <si>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</si>
  <si>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</si>
  <si>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</si>
  <si>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</si>
  <si>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</si>
  <si>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</si>
  <si>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</si>
  <si>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</si>
  <si>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</si>
  <si>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</si>
  <si>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</si>
  <si>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</si>
  <si>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</si>
  <si>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</si>
  <si>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</si>
  <si>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</si>
  <si>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</si>
  <si>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</si>
  <si>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</si>
  <si>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</si>
  <si>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</si>
  <si>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</si>
  <si>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</si>
  <si>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</si>
  <si>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</si>
  <si>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</si>
  <si>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</si>
  <si>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</si>
  <si>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</si>
  <si>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</si>
  <si>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</si>
  <si>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</si>
  <si>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</si>
  <si>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</si>
  <si>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</si>
  <si>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</si>
  <si>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</si>
  <si>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</si>
  <si>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</si>
  <si>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</si>
  <si>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</si>
  <si>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</si>
  <si>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</si>
  <si>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</si>
  <si>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</si>
  <si>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</si>
  <si>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</si>
  <si>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</si>
  <si>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</si>
  <si>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</si>
  <si>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</si>
  <si>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</si>
  <si>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</si>
  <si>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</si>
  <si>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</si>
  <si>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</si>
  <si>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</si>
  <si>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</si>
  <si>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</si>
  <si>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</si>
  <si>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</si>
  <si>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</si>
  <si>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</si>
  <si>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</si>
  <si>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</si>
  <si>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</si>
  <si>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</si>
  <si>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</si>
  <si>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</si>
  <si>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</si>
  <si>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</si>
  <si>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</si>
  <si>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</si>
  <si>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</si>
  <si>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</si>
  <si>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</si>
  <si>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</si>
  <si>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</si>
  <si>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</si>
  <si>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</si>
  <si>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</si>
  <si>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</si>
  <si>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</si>
  <si>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</si>
  <si>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</si>
  <si>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</si>
  <si>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</si>
  <si>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</si>
  <si>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</si>
  <si>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</si>
  <si>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</si>
  <si>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</si>
  <si>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</si>
  <si>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</si>
  <si>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</si>
  <si>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</si>
  <si>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</si>
  <si>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</si>
  <si>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</si>
  <si>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</si>
  <si>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</si>
  <si>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</si>
  <si>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</si>
  <si>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</si>
  <si>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</si>
  <si>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</si>
  <si>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</si>
  <si>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</si>
  <si>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</si>
  <si>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</si>
  <si>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</si>
  <si>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</si>
  <si>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</si>
  <si>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</si>
  <si>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</si>
  <si>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</si>
  <si>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</si>
  <si>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</si>
  <si>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</si>
  <si>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</si>
  <si>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</si>
  <si>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</si>
  <si>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</si>
  <si>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</si>
  <si>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</si>
  <si>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</si>
  <si>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</si>
  <si>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</si>
  <si>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</si>
  <si>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</si>
  <si>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</si>
  <si>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</si>
  <si>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</si>
  <si>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</si>
  <si>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</si>
  <si>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</si>
  <si>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</si>
  <si>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</si>
  <si>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</si>
  <si>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</si>
  <si>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</si>
  <si>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</si>
  <si>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</si>
  <si>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</si>
  <si>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</si>
  <si>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</si>
  <si>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</si>
  <si>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</si>
  <si>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</si>
  <si>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</si>
  <si>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</si>
  <si>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</si>
  <si>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</si>
  <si>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</si>
  <si>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</si>
  <si>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</si>
  <si>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</si>
  <si>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</si>
  <si>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</si>
  <si>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</si>
  <si>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</si>
  <si>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</si>
  <si>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</si>
  <si>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</si>
  <si>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</si>
  <si>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</si>
  <si>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</si>
  <si>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</si>
  <si>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</si>
  <si>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</si>
  <si>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</si>
  <si>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</si>
  <si>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</si>
  <si>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</si>
  <si>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</si>
  <si>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</si>
  <si>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</si>
  <si>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</si>
  <si>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</si>
  <si>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</si>
  <si>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</si>
  <si>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</si>
  <si>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</si>
  <si>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</si>
  <si>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</si>
  <si>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</si>
  <si>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</si>
  <si>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</si>
  <si>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</si>
  <si>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</si>
  <si>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</si>
  <si>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</si>
  <si>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</si>
  <si>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</si>
  <si>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</si>
  <si>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</si>
  <si>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</si>
  <si>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</si>
  <si>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</si>
  <si>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</si>
  <si>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</si>
  <si>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</si>
  <si>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</si>
  <si>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</si>
  <si>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</si>
  <si>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</si>
  <si>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</si>
  <si>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</si>
  <si>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</si>
  <si>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</si>
  <si>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</si>
  <si>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</si>
  <si>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</si>
  <si>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</si>
  <si>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</si>
  <si>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</si>
  <si>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</si>
  <si>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</si>
  <si>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</si>
  <si>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</si>
  <si>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</si>
  <si>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</si>
  <si>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</si>
  <si>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</si>
  <si>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</si>
  <si>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</si>
  <si>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</si>
  <si>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</si>
  <si>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</si>
  <si>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</si>
  <si>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</si>
  <si>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</si>
  <si>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</si>
  <si>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</si>
  <si>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</si>
  <si>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</si>
  <si>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</si>
  <si>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</si>
  <si>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</si>
  <si>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</si>
  <si>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</si>
  <si>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</si>
  <si>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</si>
  <si>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</si>
  <si>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</si>
  <si>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</si>
  <si>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</si>
  <si>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</si>
  <si>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</si>
  <si>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</si>
  <si>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</si>
  <si>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</si>
  <si>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</si>
  <si>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</si>
  <si>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</si>
  <si>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</si>
  <si>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</si>
  <si>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</si>
  <si>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</si>
  <si>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</si>
  <si>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</si>
  <si>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</si>
  <si>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</si>
  <si>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</si>
  <si>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</si>
  <si>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</si>
  <si>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</si>
  <si>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</si>
  <si>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</si>
  <si>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</si>
  <si>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</si>
  <si>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</si>
  <si>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</si>
  <si>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</si>
  <si>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</si>
  <si>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</si>
  <si>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</si>
  <si>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</si>
  <si>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</si>
  <si>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</si>
  <si>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</si>
  <si>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</si>
  <si>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</si>
  <si>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</si>
  <si>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</si>
  <si>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</si>
  <si>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</si>
  <si>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</si>
  <si>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</si>
  <si>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</si>
  <si>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</si>
  <si>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</si>
  <si>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</si>
  <si>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</si>
  <si>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</si>
  <si>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</si>
  <si>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</si>
  <si>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</si>
  <si>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</si>
  <si>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</si>
  <si>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</si>
  <si>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</si>
  <si>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</si>
  <si>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</si>
  <si>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</si>
  <si>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</si>
  <si>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</si>
  <si>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</si>
  <si>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</si>
  <si>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</si>
  <si>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</si>
  <si>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</si>
  <si>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</si>
  <si>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</si>
  <si>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</si>
  <si>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</si>
  <si>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</si>
  <si>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</si>
  <si>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</si>
  <si>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</si>
  <si>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</si>
  <si>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</si>
  <si>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</si>
  <si>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</si>
  <si>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</si>
  <si>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</si>
  <si>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</si>
  <si>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</si>
  <si>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</si>
  <si>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</si>
  <si>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</si>
  <si>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</si>
  <si>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</si>
  <si>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</si>
  <si>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</si>
  <si>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</si>
  <si>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</si>
  <si>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</si>
  <si>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</si>
  <si>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</si>
  <si>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</si>
  <si>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</si>
  <si>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</si>
  <si>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</si>
  <si>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</si>
  <si>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</si>
  <si>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</si>
  <si>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</si>
  <si>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</si>
  <si>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</si>
  <si>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</si>
  <si>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</si>
  <si>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</si>
  <si>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</si>
  <si>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</si>
  <si>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</si>
  <si>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</si>
  <si>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</si>
  <si>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</si>
  <si>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</si>
  <si>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</si>
  <si>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</si>
  <si>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</si>
  <si>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</si>
  <si>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</si>
  <si>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</si>
  <si>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</si>
  <si>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</si>
  <si>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</si>
  <si>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</si>
  <si>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</si>
  <si>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</si>
  <si>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</si>
  <si>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</si>
  <si>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</si>
  <si>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</si>
  <si>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</si>
  <si>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</si>
  <si>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</si>
  <si>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</si>
  <si>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</si>
  <si>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</si>
  <si>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</si>
  <si>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</si>
  <si>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</si>
  <si>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</si>
  <si>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</si>
  <si>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</si>
  <si>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</si>
  <si>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</si>
  <si>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</si>
  <si>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</si>
  <si>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</si>
  <si>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</si>
  <si>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</si>
  <si>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</si>
  <si>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</si>
  <si>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</si>
  <si>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</si>
  <si>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</si>
  <si>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</si>
  <si>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</si>
  <si>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</si>
  <si>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</si>
  <si>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</si>
  <si>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</si>
  <si>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</si>
  <si>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</si>
  <si>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</si>
  <si>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</si>
  <si>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</si>
  <si>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</si>
  <si>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</si>
  <si>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</si>
  <si>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</si>
  <si>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</si>
  <si>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</si>
  <si>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</si>
  <si>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</si>
  <si>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</si>
  <si>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</si>
  <si>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</si>
  <si>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</si>
  <si>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</si>
  <si>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</si>
  <si>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</si>
  <si>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</si>
  <si>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</si>
  <si>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</si>
  <si>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</si>
  <si>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</si>
  <si>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</si>
  <si>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</si>
  <si>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</si>
  <si>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</si>
  <si>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</si>
  <si>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</si>
  <si>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</si>
  <si>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</si>
  <si>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</si>
  <si>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</si>
  <si>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</si>
  <si>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</si>
  <si>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</si>
  <si>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</si>
  <si>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</si>
  <si>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</si>
  <si>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</si>
  <si>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</si>
  <si>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</si>
  <si>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</si>
  <si>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</si>
  <si>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</si>
  <si>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</si>
  <si>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</si>
  <si>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</si>
  <si>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</si>
  <si>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</si>
  <si>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</si>
  <si>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</si>
  <si>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</si>
  <si>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</si>
  <si>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</si>
  <si>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</si>
  <si>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</si>
  <si>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</si>
  <si>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</si>
  <si>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</si>
  <si>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</si>
  <si>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</si>
  <si>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</si>
  <si>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</si>
  <si>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</si>
  <si>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</si>
  <si>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</si>
  <si>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</si>
  <si>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</si>
  <si>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</si>
  <si>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</si>
  <si>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</si>
  <si>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</si>
  <si>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</si>
  <si>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</si>
  <si>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</si>
  <si>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</si>
  <si>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</si>
  <si>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</si>
  <si>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</si>
  <si>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</si>
  <si>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</si>
  <si>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</si>
  <si>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</si>
  <si>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</si>
  <si>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</si>
  <si>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</si>
  <si>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</si>
  <si>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</si>
  <si>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</si>
  <si>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</si>
  <si>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</si>
  <si>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</si>
  <si>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</si>
  <si>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</si>
  <si>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</si>
  <si>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</si>
  <si>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</si>
  <si>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</si>
  <si>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</si>
  <si>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</si>
  <si>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</si>
  <si>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</si>
  <si>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</si>
  <si>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</si>
  <si>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</si>
  <si>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</si>
  <si>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</si>
  <si>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</si>
  <si>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</si>
  <si>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</si>
  <si>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</si>
  <si>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</si>
  <si>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</si>
  <si>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</si>
  <si>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</si>
  <si>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</si>
  <si>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</si>
  <si>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</si>
  <si>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</si>
  <si>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</si>
  <si>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</si>
  <si>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</si>
  <si>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</si>
  <si>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</si>
  <si>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</si>
  <si>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</si>
  <si>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</si>
  <si>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</si>
  <si>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</si>
  <si>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</si>
  <si>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</si>
  <si>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</si>
  <si>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</si>
  <si>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</si>
  <si>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</si>
  <si>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</si>
  <si>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</si>
  <si>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</si>
  <si>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</si>
  <si>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</si>
  <si>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</si>
  <si>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</si>
  <si>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</si>
  <si>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</si>
  <si>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</si>
  <si>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</si>
  <si>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</si>
  <si>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</si>
  <si>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</si>
  <si>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</si>
  <si>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</si>
  <si>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</si>
  <si>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</si>
  <si>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</si>
  <si>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</si>
  <si>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</si>
  <si>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</si>
  <si>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</si>
  <si>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</si>
  <si>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</si>
  <si>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</si>
  <si>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</si>
  <si>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</si>
  <si>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</si>
  <si>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</si>
  <si>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</si>
  <si>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</si>
  <si>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</si>
  <si>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</si>
  <si>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</si>
  <si>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</si>
  <si>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</si>
  <si>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</si>
  <si>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</si>
  <si>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</si>
  <si>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</si>
  <si>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</si>
  <si>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</si>
  <si>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</si>
  <si>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</si>
  <si>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</si>
  <si>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</si>
  <si>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</si>
  <si>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</si>
  <si>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</si>
  <si>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</si>
  <si>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</si>
  <si>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</si>
  <si>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</si>
  <si>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</si>
  <si>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</si>
  <si>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</si>
  <si>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</si>
  <si>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</si>
  <si>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</si>
  <si>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</si>
  <si>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</si>
  <si>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</si>
  <si>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</si>
  <si>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</si>
  <si>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</si>
  <si>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</si>
  <si>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</si>
  <si>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</si>
  <si>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</si>
  <si>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</si>
  <si>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</si>
  <si>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</si>
  <si>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</si>
  <si>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</si>
  <si>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</si>
  <si>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</si>
  <si>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</si>
  <si>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</si>
  <si>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</si>
  <si>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</si>
  <si>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</si>
  <si>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</si>
  <si>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</si>
  <si>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</si>
  <si>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</si>
  <si>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</si>
  <si>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</si>
  <si>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</si>
  <si>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</si>
  <si>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</si>
  <si>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</si>
  <si>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</si>
  <si>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</si>
  <si>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</si>
  <si>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</si>
  <si>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</si>
  <si>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</si>
  <si>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</si>
  <si>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</si>
  <si>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</si>
  <si>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</si>
  <si>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</si>
  <si>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</si>
  <si>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</si>
  <si>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</si>
  <si>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</si>
  <si>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</si>
  <si>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</si>
  <si>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</si>
  <si>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</si>
  <si>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</si>
  <si>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</si>
  <si>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</si>
  <si>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</si>
  <si>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</si>
  <si>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</si>
  <si>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</si>
  <si>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</si>
  <si>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</si>
  <si>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</si>
  <si>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</si>
  <si>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</si>
  <si>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</si>
  <si>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</si>
  <si>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</si>
  <si>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</si>
  <si>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</si>
  <si>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</si>
  <si>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</si>
  <si>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</si>
  <si>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</si>
  <si>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</si>
  <si>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</si>
  <si>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</si>
  <si>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</si>
  <si>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</si>
  <si>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</si>
  <si>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</si>
  <si>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</si>
  <si>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</si>
  <si>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</si>
  <si>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</si>
  <si>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</si>
  <si>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</si>
  <si>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</si>
  <si>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</si>
  <si>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</si>
  <si>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</si>
  <si>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</si>
  <si>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</si>
  <si>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</si>
  <si>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</si>
  <si>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</si>
  <si>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</si>
  <si>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</si>
  <si>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</si>
  <si>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</si>
  <si>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</si>
  <si>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</si>
  <si>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</si>
  <si>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</si>
  <si>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</si>
  <si>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</si>
  <si>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</si>
  <si>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</si>
  <si>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</si>
  <si>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</si>
  <si>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</si>
  <si>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</si>
  <si>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</si>
  <si>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</si>
  <si>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</si>
  <si>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</si>
  <si>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</si>
  <si>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</si>
  <si>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</si>
  <si>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</si>
  <si>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</si>
  <si>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</si>
  <si>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</si>
  <si>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</si>
  <si>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</si>
  <si>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</si>
  <si>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</si>
  <si>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</si>
  <si>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</si>
  <si>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</si>
  <si>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</si>
  <si>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</si>
  <si>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</si>
  <si>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</si>
  <si>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</si>
  <si>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</si>
  <si>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</si>
  <si>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</si>
  <si>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</si>
  <si>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</si>
  <si>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</si>
  <si>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</si>
  <si>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</si>
  <si>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</si>
  <si>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</si>
  <si>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</si>
  <si>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</si>
  <si>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</si>
  <si>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</si>
  <si>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</si>
  <si>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</si>
  <si>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</si>
  <si>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</si>
  <si>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</si>
  <si>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</si>
  <si>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</si>
  <si>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</si>
  <si>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</si>
  <si>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</si>
  <si>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</si>
  <si>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</si>
  <si>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</si>
  <si>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</si>
  <si>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</si>
  <si>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</si>
  <si>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</si>
  <si>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</si>
  <si>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</si>
  <si>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</si>
  <si>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</si>
  <si>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</si>
  <si>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</si>
  <si>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</si>
  <si>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</si>
  <si>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</si>
  <si>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</si>
  <si>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</si>
  <si>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</si>
  <si>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</si>
  <si>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</si>
  <si>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</si>
  <si>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</si>
  <si>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</si>
  <si>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</si>
  <si>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</si>
  <si>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</si>
  <si>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</si>
  <si>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</si>
  <si>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</si>
  <si>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</si>
  <si>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</si>
  <si>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</si>
  <si>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</si>
  <si>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</si>
  <si>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</si>
  <si>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</si>
  <si>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</si>
  <si>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</si>
  <si>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</si>
  <si>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</si>
  <si>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</si>
  <si>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</si>
  <si>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</si>
  <si>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</si>
  <si>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</si>
  <si>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</si>
  <si>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</si>
  <si>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</si>
  <si>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</si>
  <si>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</si>
  <si>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</si>
  <si>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</si>
  <si>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</si>
  <si>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</si>
  <si>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</si>
  <si>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</si>
  <si>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</si>
  <si>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</si>
  <si>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</si>
  <si>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</si>
  <si>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</si>
  <si>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</si>
  <si>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</si>
  <si>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</si>
  <si>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</si>
  <si>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</si>
  <si>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</si>
  <si>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</si>
  <si>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</si>
  <si>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</si>
  <si>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</si>
  <si>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</si>
  <si>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</si>
  <si>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</si>
  <si>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</si>
  <si>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</si>
  <si>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</si>
  <si>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</si>
  <si>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</si>
  <si>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</si>
  <si>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</si>
  <si>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</si>
  <si>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</si>
  <si>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</si>
  <si>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</si>
  <si>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</si>
  <si>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</si>
  <si>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</si>
  <si>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</si>
  <si>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</si>
  <si>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</si>
  <si>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</si>
  <si>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</si>
  <si>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</si>
  <si>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</si>
  <si>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</si>
  <si>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</si>
  <si>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</si>
  <si>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</si>
  <si>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</si>
  <si>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</si>
  <si>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</si>
  <si>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</si>
  <si>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</si>
  <si>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</si>
  <si>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</si>
  <si>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</si>
  <si>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</si>
  <si>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</si>
  <si>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</si>
  <si>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</si>
  <si>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</si>
  <si>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</si>
  <si>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</si>
  <si>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</si>
  <si>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</si>
  <si>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</si>
  <si>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</si>
  <si>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</si>
  <si>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</si>
  <si>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</si>
  <si>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</si>
  <si>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</si>
  <si>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</si>
  <si>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</si>
  <si>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</si>
  <si>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</si>
  <si>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</si>
  <si>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</si>
  <si>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</si>
  <si>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</si>
  <si>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</si>
  <si>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</si>
  <si>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</si>
  <si>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</si>
  <si>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</si>
  <si>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</si>
  <si>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</si>
  <si>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</si>
  <si>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</si>
  <si>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</si>
  <si>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</si>
  <si>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</si>
  <si>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</si>
  <si>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</si>
  <si>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</si>
  <si>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</si>
  <si>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</si>
  <si>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</si>
  <si>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</si>
  <si>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</si>
  <si>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</si>
  <si>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</si>
  <si>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</si>
  <si>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</si>
  <si>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</si>
  <si>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</si>
  <si>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</si>
  <si>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</si>
  <si>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</si>
  <si>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</si>
  <si>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</si>
  <si>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</si>
  <si>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</si>
  <si>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</si>
  <si>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</si>
  <si>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</si>
  <si>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</si>
  <si>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</si>
  <si>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</si>
  <si>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</si>
  <si>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</si>
  <si>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</si>
  <si>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</si>
  <si>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</si>
  <si>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</si>
  <si>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</si>
  <si>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</si>
  <si>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</si>
  <si>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</si>
  <si>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</si>
  <si>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</si>
  <si>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</si>
  <si>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</si>
  <si>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</si>
  <si>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</si>
  <si>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</si>
  <si>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</si>
  <si>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</si>
  <si>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</si>
  <si>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</si>
  <si>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</si>
  <si>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</si>
  <si>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</si>
  <si>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</si>
  <si>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</si>
  <si>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</si>
  <si>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</si>
  <si>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</si>
  <si>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</si>
  <si>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</si>
  <si>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</si>
  <si>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</si>
  <si>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</si>
  <si>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</si>
  <si>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</si>
  <si>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</si>
  <si>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</si>
  <si>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</si>
  <si>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</si>
  <si>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</si>
  <si>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</si>
  <si>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</si>
  <si>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</si>
  <si>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</si>
  <si>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</si>
  <si>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</si>
  <si>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</si>
  <si>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</si>
  <si>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</si>
  <si>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</si>
  <si>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</si>
  <si>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</si>
  <si>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</si>
  <si>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</si>
  <si>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</si>
  <si>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</si>
  <si>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</si>
  <si>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</si>
  <si>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</si>
  <si>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</si>
  <si>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</si>
  <si>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</si>
  <si>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</si>
  <si>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</si>
  <si>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</si>
  <si>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</si>
  <si>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</si>
  <si>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</si>
  <si>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</si>
  <si>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</si>
  <si>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</si>
  <si>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</si>
  <si>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</si>
  <si>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</si>
  <si>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</si>
  <si>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</si>
  <si>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</si>
  <si>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</si>
  <si>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</si>
  <si>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</si>
  <si>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</si>
  <si>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</si>
  <si>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</si>
  <si>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</si>
  <si>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</si>
  <si>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</si>
  <si>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</si>
  <si>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</si>
  <si>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</si>
  <si>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</si>
  <si>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</si>
  <si>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</si>
  <si>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</si>
  <si>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</si>
  <si>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</si>
  <si>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</si>
  <si>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</si>
  <si>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</si>
  <si>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</si>
  <si>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</si>
  <si>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</si>
  <si>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</si>
  <si>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</si>
  <si>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</si>
  <si>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</si>
  <si>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</si>
  <si>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</si>
  <si>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</si>
  <si>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</si>
  <si>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</si>
  <si>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</si>
  <si>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</si>
  <si>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</si>
  <si>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</si>
  <si>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</si>
  <si>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</si>
  <si>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</si>
  <si>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</si>
  <si>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</si>
  <si>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</si>
  <si>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</si>
  <si>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</si>
  <si>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</si>
  <si>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</si>
  <si>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</si>
  <si>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</si>
  <si>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</si>
  <si>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</si>
  <si>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</si>
  <si>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</si>
  <si>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</si>
  <si>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</si>
  <si>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</si>
  <si>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</si>
  <si>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</si>
  <si>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</si>
  <si>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</si>
  <si>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</si>
  <si>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</si>
  <si>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</si>
  <si>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</si>
  <si>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</si>
  <si>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</si>
  <si>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</si>
  <si>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</si>
  <si>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</si>
  <si>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</si>
  <si>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</si>
  <si>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</si>
  <si>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</si>
  <si>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</si>
  <si>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</si>
  <si>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</si>
  <si>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</si>
  <si>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</si>
  <si>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</si>
  <si>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</si>
  <si>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</si>
  <si>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</si>
  <si>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</si>
  <si>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</si>
  <si>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</si>
  <si>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</si>
  <si>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</si>
  <si>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</si>
  <si>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</si>
  <si>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</si>
  <si>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</si>
  <si>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</si>
  <si>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</si>
  <si>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</si>
  <si>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</si>
  <si>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</si>
  <si>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</si>
  <si>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</si>
  <si>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</si>
  <si>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</si>
  <si>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</si>
  <si>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</si>
  <si>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</si>
  <si>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</si>
  <si>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</si>
  <si>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</si>
  <si>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</si>
  <si>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</si>
  <si>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</si>
  <si>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</si>
  <si>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</si>
  <si>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</si>
  <si>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</si>
  <si>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</si>
  <si>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</si>
  <si>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</si>
  <si>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</si>
  <si>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</si>
  <si>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</si>
  <si>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</si>
  <si>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</si>
  <si>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</si>
  <si>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</si>
  <si>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</si>
  <si>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</si>
  <si>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</si>
  <si>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</si>
  <si>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</si>
  <si>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</si>
  <si>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</si>
  <si>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</si>
  <si>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</si>
  <si>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</si>
  <si>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</si>
  <si>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</si>
  <si>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</si>
  <si>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</si>
  <si>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</si>
  <si>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</si>
  <si>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</si>
  <si>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</si>
  <si>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</si>
  <si>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</si>
  <si>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</si>
  <si>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</si>
  <si>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</si>
  <si>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</si>
  <si>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</si>
  <si>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</si>
  <si>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</si>
  <si>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</si>
  <si>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</si>
  <si>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</si>
  <si>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</si>
  <si>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</si>
  <si>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</si>
  <si>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</si>
  <si>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</si>
  <si>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</si>
  <si>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</si>
  <si>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</si>
  <si>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</si>
  <si>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</si>
  <si>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</si>
  <si>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</si>
  <si>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</si>
  <si>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</si>
  <si>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</si>
  <si>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</si>
  <si>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</si>
  <si>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</si>
  <si>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</si>
  <si>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</si>
  <si>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</si>
  <si>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</si>
  <si>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</si>
  <si>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</si>
  <si>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</si>
  <si>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</si>
  <si>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</si>
  <si>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</si>
  <si>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</si>
  <si>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</si>
  <si>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</si>
  <si>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</si>
  <si>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</si>
  <si>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</si>
  <si>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</si>
  <si>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</si>
  <si>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</si>
  <si>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</si>
  <si>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</si>
  <si>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</si>
  <si>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</si>
  <si>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</si>
  <si>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</si>
  <si>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</si>
  <si>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</si>
  <si>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</si>
  <si>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</si>
  <si>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</si>
  <si>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</si>
  <si>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</si>
  <si>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</si>
  <si>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</si>
  <si>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</si>
  <si>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</si>
  <si>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</si>
  <si>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</si>
  <si>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</si>
  <si>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</si>
  <si>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</si>
  <si>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</si>
  <si>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</si>
  <si>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</si>
  <si>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</si>
  <si>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</si>
  <si>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</si>
  <si>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</si>
  <si>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</si>
  <si>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</si>
  <si>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</si>
  <si>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</si>
  <si>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</si>
  <si>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</si>
  <si>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</si>
  <si>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</si>
  <si>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</si>
  <si>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</si>
  <si>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</si>
  <si>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</si>
  <si>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</si>
  <si>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</si>
  <si>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</si>
  <si>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</si>
  <si>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</si>
  <si>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</si>
  <si>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</si>
  <si>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</si>
  <si>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</si>
  <si>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</si>
  <si>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</si>
  <si>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</si>
  <si>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</si>
  <si>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</si>
  <si>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</si>
  <si>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</si>
  <si>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</si>
  <si>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</si>
  <si>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</si>
  <si>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</si>
  <si>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</si>
  <si>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</si>
  <si>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</si>
  <si>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</si>
  <si>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</si>
  <si>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</si>
  <si>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</si>
  <si>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</si>
  <si>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</si>
  <si>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</si>
  <si>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</si>
  <si>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</si>
  <si>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</si>
  <si>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</si>
  <si>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</si>
  <si>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</si>
  <si>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</si>
  <si>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</si>
  <si>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</si>
  <si>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</si>
  <si>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</si>
  <si>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</si>
  <si>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</si>
  <si>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</si>
  <si>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</si>
  <si>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</si>
  <si>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</si>
  <si>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</si>
  <si>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</si>
  <si>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</si>
  <si>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</si>
  <si>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</si>
  <si>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</si>
  <si>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</si>
  <si>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</si>
  <si>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</si>
  <si>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</si>
  <si>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</si>
  <si>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</si>
  <si>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</si>
  <si>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</si>
  <si>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</si>
  <si>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</si>
  <si>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</si>
  <si>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</si>
  <si>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</si>
  <si>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</si>
  <si>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</si>
  <si>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</si>
  <si>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</si>
  <si>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</si>
  <si>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</si>
  <si>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</si>
  <si>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</si>
  <si>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</si>
  <si>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</si>
  <si>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</si>
  <si>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</si>
  <si>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</si>
  <si>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</si>
  <si>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</si>
  <si>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</si>
  <si>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</si>
  <si>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</si>
  <si>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</si>
  <si>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</si>
  <si>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</si>
  <si>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</si>
  <si>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</si>
  <si>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</si>
  <si>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</si>
  <si>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</si>
  <si>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</si>
  <si>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</si>
  <si>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</si>
  <si>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</si>
  <si>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</si>
  <si>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</si>
  <si>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</si>
  <si>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</si>
  <si>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</si>
  <si>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</si>
  <si>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</si>
  <si>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</si>
  <si>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</si>
  <si>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</si>
  <si>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</si>
  <si>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</si>
  <si>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</si>
  <si>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</si>
  <si>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</si>
  <si>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</si>
  <si>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</si>
  <si>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</si>
  <si>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</si>
  <si>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</si>
  <si>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</si>
  <si>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</si>
  <si>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</si>
  <si>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</si>
  <si>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</si>
  <si>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</si>
  <si>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</si>
  <si>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</si>
  <si>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</si>
  <si>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</si>
  <si>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</si>
  <si>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</si>
  <si>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</si>
  <si>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</si>
  <si>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</si>
  <si>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</si>
  <si>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</si>
  <si>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</si>
  <si>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</si>
  <si>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</si>
  <si>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</si>
  <si>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</si>
  <si>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</si>
  <si>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</si>
  <si>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</si>
  <si>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</si>
  <si>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</si>
  <si>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</si>
  <si>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</si>
  <si>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</si>
  <si>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</si>
  <si>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</si>
  <si>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</si>
  <si>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</si>
  <si>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</si>
  <si>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</si>
  <si>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</si>
  <si>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</si>
  <si>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</si>
  <si>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</si>
  <si>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</si>
  <si>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</si>
  <si>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</si>
  <si>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</si>
  <si>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</si>
  <si>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</si>
  <si>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</si>
  <si>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</si>
  <si>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</si>
  <si>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</si>
  <si>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</si>
  <si>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</si>
  <si>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</si>
  <si>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</si>
  <si>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</si>
  <si>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</si>
  <si>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</si>
  <si>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</si>
  <si>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</si>
  <si>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</si>
  <si>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</si>
  <si>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</si>
  <si>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</si>
  <si>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</si>
  <si>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</si>
  <si>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</si>
  <si>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</si>
  <si>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</si>
  <si>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</si>
  <si>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</si>
  <si>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</si>
  <si>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</si>
  <si>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</si>
  <si>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</si>
  <si>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</si>
  <si>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</si>
  <si>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</si>
  <si>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</si>
  <si>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</si>
  <si>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</si>
  <si>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</si>
  <si>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</si>
  <si>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</si>
  <si>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</si>
  <si>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</si>
  <si>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</si>
  <si>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</si>
  <si>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</si>
  <si>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</si>
  <si>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</si>
  <si>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</si>
  <si>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</si>
  <si>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</si>
  <si>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</si>
  <si>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</si>
  <si>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</si>
  <si>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</si>
  <si>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</si>
  <si>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</si>
  <si>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</si>
  <si>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</si>
  <si>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</si>
  <si>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</si>
  <si>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</si>
  <si>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</si>
  <si>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</si>
  <si>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</si>
  <si>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</si>
  <si>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</si>
  <si>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</si>
  <si>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</si>
  <si>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</si>
  <si>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</si>
  <si>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</si>
  <si>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</si>
  <si>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</si>
  <si>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</si>
  <si>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</si>
  <si>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</si>
  <si>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</si>
  <si>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</si>
  <si>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</si>
  <si>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</si>
  <si>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</si>
  <si>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</si>
  <si>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</si>
  <si>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</si>
  <si>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</si>
  <si>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</si>
  <si>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</si>
  <si>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</si>
  <si>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</si>
  <si>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</si>
  <si>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</si>
  <si>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</si>
  <si>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</si>
  <si>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</si>
  <si>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</si>
  <si>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</si>
  <si>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</si>
  <si>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</si>
  <si>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</si>
  <si>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</si>
  <si>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</si>
  <si>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</si>
  <si>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</si>
  <si>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</si>
  <si>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</si>
  <si>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</si>
  <si>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</si>
  <si>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</si>
  <si>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</si>
  <si>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</si>
  <si>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</si>
  <si>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</si>
  <si>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</si>
  <si>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</si>
  <si>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</si>
  <si>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</si>
  <si>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</si>
  <si>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</si>
  <si>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</si>
  <si>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</si>
  <si>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</si>
  <si>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</si>
  <si>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</si>
  <si>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</si>
  <si>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</si>
  <si>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</si>
  <si>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</si>
  <si>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</si>
  <si>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</si>
  <si>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</si>
  <si>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</si>
  <si>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</si>
  <si>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</si>
  <si>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</si>
  <si>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</si>
  <si>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</si>
  <si>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</si>
  <si>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</si>
  <si>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</si>
  <si>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</si>
  <si>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</si>
  <si>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</si>
  <si>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</si>
  <si>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</si>
  <si>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</si>
  <si>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</si>
  <si>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</si>
  <si>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</si>
  <si>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</si>
  <si>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</si>
  <si>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</si>
  <si>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</si>
  <si>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</si>
  <si>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</si>
  <si>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</si>
  <si>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</si>
  <si>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</si>
  <si>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</si>
  <si>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</si>
  <si>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</si>
  <si>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</si>
  <si>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</si>
  <si>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</si>
  <si>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</si>
  <si>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</si>
  <si>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</si>
  <si>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</si>
  <si>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</si>
  <si>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</si>
  <si>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</si>
  <si>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</si>
  <si>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</si>
  <si>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</si>
  <si>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</si>
  <si>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</si>
  <si>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</si>
  <si>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</si>
  <si>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</si>
  <si>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</si>
  <si>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</si>
  <si>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</si>
  <si>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</si>
  <si>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</si>
  <si>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</si>
  <si>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</si>
  <si>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</si>
  <si>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</si>
  <si>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</si>
  <si>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</si>
  <si>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</si>
  <si>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</si>
  <si>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</si>
  <si>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</si>
  <si>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</si>
  <si>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</si>
  <si>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</si>
  <si>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</si>
  <si>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</si>
  <si>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</si>
  <si>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</si>
  <si>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</si>
  <si>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</si>
  <si>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</si>
  <si>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</si>
  <si>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</si>
  <si>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</si>
  <si>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</si>
  <si>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</si>
  <si>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</si>
  <si>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</si>
  <si>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</si>
  <si>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</si>
  <si>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</si>
  <si>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</si>
  <si>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</si>
  <si>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</si>
  <si>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</si>
  <si>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</si>
  <si>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</si>
  <si>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</si>
  <si>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</si>
  <si>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</si>
  <si>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</si>
  <si>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</si>
  <si>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</si>
  <si>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</si>
  <si>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</si>
  <si>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</si>
  <si>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</si>
  <si>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</si>
  <si>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</si>
  <si>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</si>
  <si>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</si>
  <si>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</si>
  <si>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</si>
  <si>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</si>
  <si>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</si>
  <si>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</si>
  <si>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</si>
  <si>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</si>
  <si>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</si>
  <si>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</si>
  <si>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</si>
  <si>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</si>
  <si>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</si>
  <si>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</si>
  <si>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</si>
  <si>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</si>
  <si>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</si>
  <si>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</si>
  <si>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</si>
  <si>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</si>
  <si>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</si>
  <si>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</si>
  <si>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</si>
  <si>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</si>
  <si>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</si>
  <si>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</si>
  <si>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</si>
  <si>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</si>
  <si>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</si>
  <si>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</si>
  <si>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</si>
  <si>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</si>
  <si>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</si>
  <si>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</si>
  <si>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</si>
  <si>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</si>
  <si>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</si>
  <si>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</si>
  <si>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</si>
  <si>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</si>
  <si>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</si>
  <si>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</si>
  <si>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</si>
  <si>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</si>
  <si>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</si>
  <si>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</si>
  <si>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</si>
  <si>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</si>
  <si>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</si>
  <si>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</si>
  <si>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</si>
  <si>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</si>
  <si>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</si>
  <si>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</si>
  <si>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</si>
  <si>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</si>
  <si>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</si>
  <si>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</si>
  <si>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</si>
  <si>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</si>
  <si>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</si>
  <si>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</si>
  <si>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</si>
  <si>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</si>
  <si>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</si>
  <si>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</si>
  <si>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</si>
  <si>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</si>
  <si>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</si>
  <si>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</si>
  <si>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</si>
  <si>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</si>
  <si>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</si>
  <si>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</si>
  <si>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</si>
  <si>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</si>
  <si>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</si>
  <si>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</si>
  <si>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</si>
  <si>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</si>
  <si>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</si>
  <si>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</si>
  <si>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</si>
  <si>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</si>
  <si>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</si>
  <si>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</si>
  <si>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</si>
  <si>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</si>
  <si>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</si>
  <si>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</si>
  <si>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</si>
  <si>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</si>
  <si>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</si>
  <si>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</si>
  <si>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</si>
  <si>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</si>
  <si>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</si>
  <si>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</si>
  <si>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</si>
  <si>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</si>
  <si>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</si>
  <si>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</si>
  <si>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</si>
  <si>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</si>
  <si>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</si>
  <si>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</si>
  <si>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</si>
  <si>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</si>
  <si>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</si>
  <si>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</si>
  <si>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</si>
  <si>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</si>
  <si>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</si>
  <si>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</si>
  <si>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</si>
  <si>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</si>
  <si>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</si>
  <si>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</si>
  <si>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</si>
  <si>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</si>
  <si>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</si>
  <si>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</si>
  <si>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</si>
  <si>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</si>
  <si>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</si>
  <si>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</si>
  <si>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</si>
  <si>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</si>
  <si>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</si>
  <si>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</si>
  <si>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</si>
  <si>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</si>
  <si>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</si>
  <si>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</si>
  <si>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</si>
  <si>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</si>
  <si>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</si>
  <si>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</si>
  <si>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</si>
  <si>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</si>
  <si>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</si>
  <si>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</si>
  <si>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</si>
  <si>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</si>
  <si>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</si>
  <si>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</si>
  <si>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</si>
  <si>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</si>
  <si>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</si>
  <si>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</si>
  <si>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</si>
  <si>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</si>
  <si>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</si>
  <si>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</si>
  <si>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</si>
  <si>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</si>
  <si>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</si>
  <si>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</si>
  <si>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</si>
  <si>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</si>
  <si>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</si>
  <si>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</si>
  <si>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</si>
  <si>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</si>
  <si>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</si>
  <si>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</si>
  <si>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</si>
  <si>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</si>
  <si>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</si>
  <si>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</si>
  <si>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</si>
  <si>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</si>
  <si>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</si>
  <si>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</si>
  <si>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</si>
  <si>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</si>
  <si>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</si>
  <si>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</si>
  <si>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</si>
  <si>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</si>
  <si>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</si>
  <si>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</si>
  <si>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</si>
  <si>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</si>
  <si>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</si>
  <si>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</si>
  <si>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</si>
  <si>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</si>
  <si>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</si>
  <si>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</si>
  <si>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</si>
  <si>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</si>
  <si>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</si>
  <si>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</si>
  <si>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</si>
  <si>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</si>
  <si>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</si>
  <si>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</si>
  <si>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</si>
  <si>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</si>
  <si>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</si>
  <si>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</si>
  <si>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</si>
  <si>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</si>
  <si>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</si>
  <si>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</si>
  <si>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</si>
  <si>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</si>
  <si>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</si>
  <si>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</si>
  <si>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</si>
  <si>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</si>
  <si>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</si>
  <si>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</si>
  <si>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</si>
  <si>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</si>
  <si>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</si>
  <si>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</si>
  <si>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</si>
  <si>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</si>
  <si>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</si>
  <si>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</si>
  <si>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</si>
  <si>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</si>
  <si>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</si>
  <si>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</si>
  <si>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</si>
  <si>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</si>
  <si>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</si>
  <si>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</si>
  <si>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</si>
  <si>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</si>
  <si>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</si>
  <si>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</si>
  <si>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</si>
  <si>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</si>
  <si>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</si>
  <si>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</si>
  <si>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</si>
  <si>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</si>
  <si>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</si>
  <si>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</si>
  <si>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</si>
  <si>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</si>
  <si>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</si>
  <si>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</si>
  <si>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</si>
  <si>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</si>
  <si>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</si>
  <si>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</si>
  <si>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</si>
  <si>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</si>
  <si>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</si>
  <si>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</si>
  <si>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</si>
  <si>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</si>
  <si>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</si>
  <si>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</si>
  <si>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</si>
  <si>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</si>
  <si>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</si>
  <si>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</si>
  <si>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</si>
  <si>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</si>
  <si>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</si>
  <si>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</si>
  <si>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</si>
  <si>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</si>
  <si>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</si>
  <si>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</si>
  <si>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</si>
  <si>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</si>
  <si>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</si>
  <si>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</si>
  <si>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</si>
  <si>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</si>
  <si>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</si>
  <si>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</si>
  <si>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</si>
  <si>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</si>
  <si>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</si>
  <si>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</si>
  <si>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</si>
  <si>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</si>
  <si>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</si>
  <si>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</si>
  <si>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</si>
  <si>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</si>
  <si>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</si>
  <si>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</si>
  <si>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</si>
  <si>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</si>
  <si>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</si>
  <si>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</si>
  <si>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</si>
  <si>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</si>
  <si>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</si>
  <si>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</si>
  <si>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</si>
  <si>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</si>
  <si>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</si>
  <si>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</si>
  <si>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</si>
  <si>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</si>
  <si>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</si>
  <si>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</si>
  <si>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</si>
  <si>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</si>
  <si>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</si>
  <si>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</si>
  <si>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</si>
  <si>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</si>
  <si>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</si>
  <si>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</si>
  <si>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</si>
  <si>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</si>
  <si>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</si>
  <si>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</si>
  <si>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</si>
  <si>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</si>
  <si>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</si>
  <si>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</si>
  <si>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</si>
  <si>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</si>
  <si>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</si>
  <si>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</si>
  <si>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</si>
  <si>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</si>
  <si>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</si>
  <si>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</si>
  <si>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</si>
  <si>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</si>
  <si>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</si>
  <si>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</si>
  <si>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</si>
  <si>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</si>
  <si>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</si>
  <si>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</si>
  <si>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</si>
  <si>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</si>
  <si>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</si>
  <si>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</si>
  <si>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</si>
  <si>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</si>
  <si>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</si>
  <si>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</si>
  <si>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</si>
  <si>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</si>
  <si>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</si>
  <si>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</si>
  <si>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</si>
  <si>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</si>
  <si>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</si>
  <si>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</si>
  <si>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</si>
  <si>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</si>
  <si>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</si>
  <si>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</si>
  <si>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</si>
  <si>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</si>
  <si>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</si>
  <si>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</si>
  <si>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</si>
  <si>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</si>
  <si>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</si>
  <si>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</si>
  <si>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</si>
  <si>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</si>
  <si>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</si>
  <si>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</si>
  <si>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</si>
  <si>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</si>
  <si>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</si>
  <si>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</si>
  <si>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</si>
  <si>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</si>
  <si>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</si>
  <si>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</si>
  <si>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</si>
  <si>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</si>
  <si>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</si>
  <si>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</si>
  <si>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</si>
  <si>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</si>
  <si>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</si>
  <si>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</si>
  <si>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</si>
  <si>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</si>
  <si>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</si>
  <si>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</si>
  <si>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</si>
  <si>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</si>
  <si>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</si>
  <si>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</si>
  <si>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</si>
  <si>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</si>
  <si>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</si>
  <si>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</si>
  <si>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</si>
  <si>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</si>
  <si>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</si>
  <si>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</si>
  <si>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</si>
  <si>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</si>
  <si>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</si>
  <si>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</si>
  <si>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</si>
  <si>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</si>
  <si>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</si>
  <si>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</si>
  <si>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</si>
  <si>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</si>
  <si>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</si>
  <si>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</si>
  <si>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</si>
  <si>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</si>
  <si>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</si>
  <si>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</si>
  <si>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</si>
  <si>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</si>
  <si>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</si>
  <si>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</si>
  <si>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</si>
  <si>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</si>
  <si>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</si>
  <si>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</si>
  <si>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</si>
  <si>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</si>
  <si>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</si>
  <si>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</si>
  <si>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</si>
  <si>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</si>
  <si>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</si>
  <si>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</si>
  <si>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</si>
  <si>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</si>
  <si>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</si>
  <si>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</si>
  <si>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</si>
  <si>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</si>
  <si>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</si>
  <si>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</si>
  <si>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</si>
  <si>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</si>
  <si>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</si>
  <si>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</si>
  <si>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</si>
  <si>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</si>
  <si>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</si>
  <si>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</si>
  <si>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</si>
  <si>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</si>
  <si>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</si>
  <si>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</si>
  <si>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</si>
  <si>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</si>
  <si>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</si>
  <si>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</si>
  <si>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</si>
  <si>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</si>
  <si>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</si>
  <si>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</si>
  <si>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</si>
  <si>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</si>
  <si>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</si>
  <si>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</si>
  <si>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</si>
  <si>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</si>
  <si>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</si>
  <si>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</si>
  <si>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</si>
  <si>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</si>
  <si>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</si>
  <si>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</si>
  <si>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</si>
  <si>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</si>
  <si>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</si>
  <si>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</si>
  <si>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</si>
  <si>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</si>
  <si>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</si>
  <si>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</si>
  <si>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</si>
  <si>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</si>
  <si>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</si>
  <si>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</si>
  <si>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</si>
  <si>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</si>
  <si>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</si>
  <si>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</si>
  <si>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</si>
  <si>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</si>
  <si>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</si>
  <si>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</si>
  <si>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</si>
  <si>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</si>
  <si>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</si>
  <si>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</si>
  <si>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</si>
  <si>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</si>
  <si>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</si>
  <si>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</si>
  <si>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</si>
  <si>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</si>
  <si>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</si>
  <si>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</si>
  <si>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</si>
  <si>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</si>
  <si>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</si>
  <si>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</si>
  <si>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</si>
  <si>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</si>
  <si>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</si>
  <si>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</si>
  <si>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</si>
  <si>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</si>
  <si>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</si>
  <si>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</si>
  <si>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</si>
  <si>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</si>
  <si>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</si>
  <si>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</si>
  <si>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</si>
  <si>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</si>
  <si>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</si>
  <si>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</si>
  <si>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</si>
  <si>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</si>
  <si>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</si>
  <si>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</si>
  <si>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</si>
  <si>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</si>
  <si>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</si>
  <si>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</si>
  <si>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</si>
  <si>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</si>
  <si>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</si>
  <si>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</si>
  <si>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</si>
  <si>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</si>
  <si>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</si>
  <si>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</si>
  <si>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</si>
  <si>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</si>
  <si>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</si>
  <si>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</si>
  <si>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</si>
  <si>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</si>
  <si>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</si>
  <si>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</si>
  <si>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</si>
  <si>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</si>
  <si>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</si>
  <si>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</si>
  <si>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</si>
  <si>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</si>
  <si>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</si>
  <si>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</si>
  <si>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</si>
  <si>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</si>
  <si>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</si>
  <si>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</si>
  <si>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</si>
  <si>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</si>
  <si>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</si>
  <si>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</si>
  <si>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</si>
  <si>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</si>
  <si>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</si>
  <si>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</si>
  <si>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</si>
  <si>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</si>
  <si>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</si>
  <si>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</si>
  <si>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</si>
  <si>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</si>
  <si>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</si>
  <si>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</si>
  <si>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</si>
  <si>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</si>
  <si>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</si>
  <si>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</si>
  <si>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</si>
  <si>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</si>
  <si>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</si>
  <si>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</si>
  <si>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</si>
  <si>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</si>
  <si>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</si>
  <si>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</si>
  <si>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</si>
  <si>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</si>
  <si>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</si>
  <si>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</si>
  <si>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</si>
  <si>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</si>
  <si>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</si>
  <si>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</si>
  <si>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</si>
  <si>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</si>
  <si>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</si>
  <si>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</si>
  <si>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</si>
  <si>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</si>
  <si>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</si>
  <si>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</si>
  <si>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</si>
  <si>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</si>
  <si>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</si>
  <si>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</si>
  <si>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</si>
  <si>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</si>
  <si>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</si>
  <si>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</si>
  <si>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</si>
  <si>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</si>
  <si>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</si>
  <si>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</si>
  <si>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</si>
  <si>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</si>
  <si>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</si>
  <si>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</si>
  <si>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</si>
  <si>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</si>
  <si>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</si>
  <si>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</si>
  <si>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</si>
  <si>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</si>
  <si>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</si>
  <si>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</si>
  <si>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</si>
  <si>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</si>
  <si>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</si>
  <si>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</si>
  <si>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</si>
  <si>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</si>
  <si>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</si>
  <si>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</si>
  <si>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</si>
  <si>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</si>
  <si>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</si>
  <si>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</si>
  <si>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</si>
  <si>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</si>
  <si>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</si>
  <si>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</si>
  <si>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</si>
  <si>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</si>
  <si>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</si>
  <si>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</si>
  <si>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</si>
  <si>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</si>
  <si>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</si>
  <si>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</si>
  <si>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</si>
  <si>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</si>
  <si>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</si>
  <si>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</si>
  <si>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</si>
  <si>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</si>
  <si>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</si>
  <si>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</si>
  <si>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</si>
  <si>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</si>
  <si>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</si>
  <si>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</si>
  <si>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</si>
  <si>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</si>
  <si>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</si>
  <si>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</si>
  <si>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</si>
  <si>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</si>
  <si>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</si>
  <si>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</si>
  <si>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</si>
  <si>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</si>
  <si>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</si>
  <si>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</si>
  <si>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</si>
  <si>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</si>
  <si>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</si>
  <si>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</si>
  <si>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</si>
  <si>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</si>
  <si>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</si>
  <si>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</si>
  <si>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</si>
  <si>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</si>
  <si>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</si>
  <si>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</si>
  <si>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</si>
  <si>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</si>
  <si>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</si>
  <si>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</si>
  <si>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</si>
  <si>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</si>
  <si>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</si>
  <si>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</si>
  <si>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</si>
  <si>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</si>
  <si>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</si>
  <si>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</si>
  <si>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</si>
  <si>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</si>
  <si>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</si>
  <si>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</si>
  <si>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</si>
  <si>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</si>
  <si>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</si>
  <si>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</si>
  <si>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</si>
  <si>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</si>
  <si>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</si>
  <si>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</si>
  <si>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</si>
  <si>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</si>
  <si>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</si>
  <si>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</si>
  <si>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</si>
  <si>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</si>
  <si>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</si>
  <si>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</si>
  <si>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</si>
  <si>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</si>
  <si>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</si>
  <si>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</si>
  <si>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</si>
  <si>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</si>
  <si>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</si>
  <si>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</si>
  <si>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</si>
  <si>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</si>
  <si>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</si>
  <si>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</si>
  <si>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</si>
  <si>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</si>
  <si>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</si>
  <si>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</si>
  <si>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</si>
  <si>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</si>
  <si>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</si>
  <si>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</si>
  <si>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</si>
  <si>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</si>
  <si>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</si>
  <si>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</si>
  <si>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</si>
  <si>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</si>
  <si>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</si>
  <si>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</si>
  <si>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</si>
  <si>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</si>
  <si>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</si>
  <si>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</si>
  <si>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</si>
  <si>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</si>
  <si>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</si>
  <si>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</si>
  <si>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</si>
  <si>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</si>
  <si>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</si>
  <si>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</si>
  <si>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</si>
  <si>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</si>
  <si>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</si>
  <si>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</si>
  <si>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</si>
  <si>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</si>
  <si>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</si>
  <si>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</si>
  <si>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</si>
  <si>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</si>
  <si>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</si>
  <si>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</si>
  <si>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</si>
  <si>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</si>
  <si>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</si>
  <si>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</si>
  <si>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</si>
  <si>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</si>
  <si>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</si>
  <si>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</si>
  <si>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</si>
  <si>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</si>
  <si>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</si>
  <si>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</si>
  <si>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</si>
  <si>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</si>
  <si>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</si>
  <si>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</si>
  <si>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</si>
  <si>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</si>
  <si>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</si>
  <si>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</si>
  <si>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</si>
  <si>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</si>
  <si>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</si>
  <si>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</si>
  <si>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</si>
  <si>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</si>
  <si>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</si>
  <si>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</si>
  <si>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</si>
  <si>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</si>
  <si>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</si>
  <si>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</si>
  <si>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</si>
  <si>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</si>
  <si>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</si>
  <si>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</si>
  <si>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</si>
  <si>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</si>
  <si>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</si>
  <si>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</si>
  <si>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</si>
  <si>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</si>
  <si>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</si>
  <si>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</si>
  <si>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</si>
  <si>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</si>
  <si>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</si>
  <si>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</si>
  <si>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</si>
  <si>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</si>
  <si>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</si>
  <si>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</si>
  <si>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</si>
  <si>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</si>
  <si>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</si>
  <si>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</si>
  <si>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</si>
  <si>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</si>
  <si>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</si>
  <si>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</si>
  <si>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</si>
  <si>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</si>
  <si>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</si>
  <si>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</si>
  <si>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</si>
  <si>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</si>
  <si>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</si>
  <si>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</si>
  <si>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</si>
  <si>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</si>
  <si>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</si>
  <si>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</si>
  <si>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</si>
  <si>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</si>
  <si>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</si>
  <si>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</si>
  <si>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</si>
  <si>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</si>
  <si>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</si>
  <si>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</si>
  <si>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</si>
  <si>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</si>
  <si>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</si>
  <si>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</si>
  <si>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</si>
  <si>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</si>
  <si>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</si>
  <si>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</si>
  <si>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</si>
  <si>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</si>
  <si>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</si>
  <si>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</si>
  <si>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</si>
  <si>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</si>
  <si>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</si>
  <si>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</si>
  <si>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</si>
  <si>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</si>
  <si>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</si>
  <si>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</si>
  <si>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</si>
  <si>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</si>
  <si>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</si>
  <si>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</si>
  <si>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</si>
  <si>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</si>
  <si>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</si>
  <si>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</si>
  <si>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</si>
  <si>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</si>
  <si>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</si>
  <si>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</si>
  <si>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</si>
  <si>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</si>
  <si>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</si>
  <si>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</si>
  <si>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</si>
  <si>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</si>
  <si>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</si>
  <si>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</si>
  <si>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</si>
  <si>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</si>
  <si>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</si>
  <si>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</si>
  <si>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</si>
  <si>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</si>
  <si>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</si>
  <si>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</si>
  <si>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</si>
  <si>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</si>
  <si>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</si>
  <si>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</si>
  <si>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</si>
  <si>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</si>
  <si>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</si>
  <si>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</si>
  <si>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</si>
  <si>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</si>
  <si>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</si>
  <si>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</si>
  <si>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</si>
  <si>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</si>
  <si>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</si>
  <si>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</si>
  <si>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</si>
  <si>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</si>
  <si>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</si>
  <si>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</si>
  <si>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</si>
  <si>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</si>
  <si>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</si>
  <si>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</si>
  <si>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</si>
  <si>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</si>
  <si>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</si>
  <si>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</si>
  <si>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</si>
  <si>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</si>
  <si>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</si>
  <si>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</si>
  <si>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</si>
  <si>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</si>
  <si>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</si>
  <si>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</si>
  <si>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</si>
  <si>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</si>
  <si>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</si>
  <si>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</si>
  <si>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</si>
  <si>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</si>
  <si>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</si>
  <si>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</si>
  <si>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</si>
  <si>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</si>
  <si>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</si>
  <si>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</si>
  <si>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</si>
  <si>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</si>
  <si>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</si>
  <si>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</si>
  <si>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</si>
  <si>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</si>
  <si>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</si>
  <si>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</si>
  <si>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</si>
  <si>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</si>
  <si>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</si>
  <si>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</si>
  <si>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</si>
  <si>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</si>
  <si>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</si>
  <si>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</si>
  <si>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</si>
  <si>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</si>
  <si>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</si>
  <si>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</si>
  <si>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</si>
  <si>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</si>
  <si>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</si>
  <si>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</si>
  <si>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</si>
  <si>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</si>
  <si>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</si>
  <si>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</si>
  <si>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</si>
  <si>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</si>
  <si>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</si>
  <si>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</si>
  <si>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</si>
  <si>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</si>
  <si>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</si>
  <si>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</si>
  <si>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</si>
  <si>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</si>
  <si>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</si>
  <si>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</si>
  <si>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</si>
  <si>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</si>
  <si>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</si>
  <si>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</si>
  <si>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</si>
  <si>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</si>
  <si>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</si>
  <si>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</si>
  <si>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</si>
  <si>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</si>
  <si>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</si>
  <si>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</si>
  <si>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</si>
  <si>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</si>
  <si>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</si>
  <si>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</si>
  <si>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</si>
  <si>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</si>
  <si>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</si>
  <si>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</si>
  <si>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</si>
  <si>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</si>
  <si>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</si>
  <si>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</si>
  <si>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</si>
  <si>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</si>
  <si>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</si>
  <si>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</si>
  <si>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</si>
  <si>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</si>
  <si>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</si>
  <si>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</si>
  <si>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</si>
  <si>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</si>
  <si>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</si>
  <si>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</si>
  <si>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</si>
  <si>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</si>
  <si>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</si>
  <si>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</si>
  <si>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</si>
  <si>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</si>
  <si>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</si>
  <si>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</si>
  <si>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</si>
  <si>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</si>
  <si>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</si>
  <si>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</si>
  <si>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</si>
  <si>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</si>
  <si>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</si>
  <si>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</si>
  <si>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</si>
  <si>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</si>
  <si>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</si>
  <si>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</si>
  <si>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</si>
  <si>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</si>
  <si>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</si>
  <si>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</si>
  <si>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</si>
  <si>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</si>
  <si>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</si>
  <si>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</si>
  <si>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</si>
  <si>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</si>
  <si>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</si>
  <si>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</si>
  <si>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</si>
  <si>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</si>
  <si>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</si>
  <si>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</si>
  <si>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</si>
  <si>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</si>
  <si>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</si>
  <si>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</si>
  <si>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</si>
  <si>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</si>
  <si>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</si>
  <si>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</si>
  <si>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</si>
  <si>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</si>
  <si>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</si>
  <si>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</si>
  <si>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</si>
  <si>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</si>
  <si>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</si>
  <si>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</si>
  <si>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</si>
  <si>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</si>
  <si>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</si>
  <si>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</si>
  <si>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</si>
  <si>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</si>
  <si>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</si>
  <si>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</si>
  <si>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</si>
  <si>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</si>
  <si>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</si>
  <si>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</si>
  <si>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</si>
  <si>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</si>
  <si>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</si>
  <si>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</si>
  <si>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</si>
  <si>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</si>
  <si>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</si>
  <si>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</si>
  <si>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</si>
  <si>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</si>
  <si>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</si>
  <si>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</si>
  <si>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</si>
  <si>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</si>
  <si>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</si>
  <si>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</si>
  <si>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</si>
  <si>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</si>
  <si>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</si>
  <si>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</si>
  <si>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</si>
  <si>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</si>
  <si>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</si>
  <si>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</si>
  <si>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</si>
  <si>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</si>
  <si>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</si>
  <si>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</si>
  <si>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</si>
  <si>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</si>
  <si>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</si>
  <si>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</si>
  <si>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</si>
  <si>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</si>
  <si>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</si>
  <si>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</si>
  <si>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</si>
  <si>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</si>
  <si>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</si>
  <si>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</si>
  <si>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</si>
  <si>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</si>
  <si>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</si>
  <si>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</si>
  <si>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</si>
  <si>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</si>
  <si>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</si>
  <si>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</si>
  <si>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</si>
  <si>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</si>
  <si>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</si>
  <si>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</si>
  <si>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</si>
  <si>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</si>
  <si>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</si>
  <si>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</si>
  <si>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</si>
  <si>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</si>
  <si>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</si>
  <si>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</si>
  <si>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</si>
  <si>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</si>
  <si>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</si>
  <si>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</si>
  <si>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</si>
  <si>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</si>
  <si>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</si>
  <si>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</si>
  <si>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</si>
  <si>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</si>
  <si>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</si>
  <si>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</si>
  <si>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</si>
  <si>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</si>
  <si>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</si>
  <si>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</si>
  <si>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</si>
  <si>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</si>
  <si>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</si>
  <si>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</si>
  <si>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</si>
  <si>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</si>
  <si>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</si>
  <si>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</si>
  <si>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</si>
  <si>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</si>
  <si>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</si>
  <si>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</si>
  <si>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</si>
  <si>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</si>
  <si>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</si>
  <si>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</si>
  <si>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</si>
  <si>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</si>
  <si>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</si>
  <si>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</si>
  <si>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</si>
  <si>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</si>
  <si>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</si>
  <si>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</si>
  <si>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</si>
  <si>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</si>
  <si>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</si>
  <si>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</si>
  <si>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</si>
  <si>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</si>
  <si>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</si>
  <si>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</si>
  <si>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</si>
  <si>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</si>
  <si>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</si>
  <si>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</si>
  <si>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</si>
  <si>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</si>
  <si>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</si>
  <si>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</si>
  <si>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</si>
  <si>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</si>
  <si>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</si>
  <si>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</si>
  <si>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</si>
  <si>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</si>
  <si>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</si>
  <si>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</si>
  <si>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</si>
  <si>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</si>
  <si>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</si>
  <si>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</si>
  <si>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</si>
  <si>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</si>
  <si>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</si>
  <si>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</si>
  <si>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</si>
  <si>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</si>
  <si>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</si>
  <si>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</si>
  <si>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</si>
  <si>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</si>
  <si>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</si>
  <si>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</si>
  <si>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</si>
  <si>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</si>
  <si>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</si>
  <si>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</si>
  <si>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</si>
  <si>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</si>
  <si>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</si>
  <si>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</si>
  <si>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</si>
  <si>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</si>
  <si>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</si>
  <si>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</si>
  <si>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</si>
  <si>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</si>
  <si>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</si>
  <si>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</si>
  <si>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</si>
  <si>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</si>
  <si>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</si>
  <si>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</si>
  <si>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</si>
  <si>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</si>
  <si>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</si>
  <si>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</si>
  <si>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</si>
  <si>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</si>
  <si>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</si>
  <si>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</si>
  <si>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</si>
  <si>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</si>
  <si>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</si>
  <si>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</si>
  <si>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</si>
  <si>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</si>
  <si>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</si>
  <si>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</si>
  <si>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</si>
  <si>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</si>
  <si>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</si>
  <si>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</si>
  <si>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</si>
  <si>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</si>
  <si>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</si>
  <si>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</si>
  <si>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</si>
  <si>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</si>
  <si>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</si>
  <si>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</si>
  <si>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</si>
  <si>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</si>
  <si>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</si>
  <si>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</si>
  <si>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</si>
  <si>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</si>
  <si>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</si>
  <si>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</si>
  <si>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</si>
  <si>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</si>
  <si>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</si>
  <si>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</si>
  <si>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</si>
  <si>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</si>
  <si>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</si>
  <si>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</si>
  <si>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</si>
  <si>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</si>
  <si>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</si>
  <si>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</si>
  <si>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</si>
  <si>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</si>
  <si>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</si>
  <si>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</si>
  <si>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</si>
  <si>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</si>
  <si>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</si>
  <si>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</si>
  <si>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</si>
  <si>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</si>
  <si>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</si>
  <si>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</si>
  <si>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</si>
  <si>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</si>
  <si>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</si>
  <si>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</si>
  <si>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</si>
  <si>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</si>
  <si>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</si>
  <si>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</si>
  <si>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</si>
  <si>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</si>
  <si>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</si>
  <si>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</si>
  <si>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</si>
  <si>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</si>
  <si>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</si>
  <si>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</si>
  <si>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</si>
  <si>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</si>
  <si>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</si>
  <si>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</si>
  <si>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</si>
  <si>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</si>
  <si>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</si>
  <si>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</si>
  <si>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</si>
  <si>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</si>
  <si>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</si>
  <si>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</si>
  <si>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</si>
  <si>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</si>
  <si>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</si>
  <si>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</si>
  <si>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</si>
  <si>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</si>
  <si>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</si>
  <si>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</si>
  <si>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</si>
  <si>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</si>
  <si>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</si>
  <si>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</si>
  <si>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</si>
  <si>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</si>
  <si>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</si>
  <si>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</si>
  <si>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</si>
  <si>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</si>
  <si>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</si>
  <si>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</si>
  <si>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</si>
  <si>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</si>
  <si>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</si>
  <si>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</si>
  <si>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</si>
  <si>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</si>
  <si>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</si>
  <si>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</si>
  <si>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</si>
  <si>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</si>
  <si>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</si>
  <si>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</si>
  <si>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</si>
  <si>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</si>
  <si>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</si>
  <si>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</si>
  <si>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</si>
  <si>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</si>
  <si>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</si>
  <si>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</si>
  <si>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</si>
  <si>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</si>
  <si>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</si>
  <si>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</si>
  <si>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</si>
  <si>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</si>
  <si>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</si>
  <si>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</si>
  <si>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</si>
  <si>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</si>
  <si>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</si>
  <si>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</si>
  <si>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</si>
  <si>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</si>
  <si>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</si>
  <si>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</si>
  <si>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</si>
  <si>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</si>
  <si>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</si>
  <si>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</si>
  <si>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</si>
  <si>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</si>
  <si>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</si>
  <si>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</si>
  <si>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</si>
  <si>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</si>
  <si>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</si>
  <si>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</si>
  <si>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</si>
  <si>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</si>
  <si>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</si>
  <si>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</si>
  <si>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</si>
  <si>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</si>
  <si>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</si>
  <si>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</si>
  <si>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</si>
  <si>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</si>
  <si>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</si>
  <si>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</si>
  <si>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</si>
  <si>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</si>
  <si>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</si>
  <si>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</si>
  <si>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</si>
  <si>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</si>
  <si>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</si>
  <si>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</si>
  <si>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</si>
  <si>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</si>
  <si>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</si>
  <si>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</si>
  <si>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</si>
  <si>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</si>
  <si>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</si>
  <si>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</si>
  <si>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</si>
  <si>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</si>
  <si>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</si>
  <si>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</si>
  <si>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</si>
  <si>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</si>
  <si>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</si>
  <si>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</si>
  <si>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</si>
  <si>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</si>
  <si>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</si>
  <si>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</si>
  <si>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</si>
  <si>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</si>
  <si>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</si>
  <si>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</si>
  <si>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</si>
  <si>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</si>
  <si>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</si>
  <si>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</si>
  <si>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</si>
  <si>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</si>
  <si>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</si>
  <si>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</si>
  <si>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</si>
  <si>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</si>
  <si>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</si>
  <si>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</si>
  <si>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</si>
  <si>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</si>
  <si>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</si>
  <si>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</si>
  <si>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</si>
  <si>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</si>
  <si>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</si>
  <si>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</si>
  <si>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</si>
  <si>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</si>
  <si>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</si>
  <si>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</si>
  <si>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</si>
  <si>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</si>
  <si>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</si>
  <si>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</si>
  <si>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</si>
  <si>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</si>
  <si>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</si>
  <si>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</si>
  <si>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</si>
  <si>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</si>
  <si>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</si>
  <si>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</si>
  <si>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</si>
  <si>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</si>
  <si>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</si>
  <si>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</si>
  <si>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</si>
  <si>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</si>
  <si>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</si>
  <si>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</si>
  <si>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</si>
  <si>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</si>
  <si>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</si>
  <si>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</si>
  <si>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</si>
  <si>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</si>
  <si>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</si>
  <si>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</si>
  <si>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</si>
  <si>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</si>
  <si>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</si>
  <si>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</si>
  <si>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</si>
  <si>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</si>
  <si>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</si>
  <si>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</si>
  <si>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</si>
  <si>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</si>
  <si>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</si>
  <si>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</si>
  <si>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</si>
  <si>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</si>
  <si>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</si>
  <si>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</si>
  <si>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</si>
  <si>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</si>
  <si>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</si>
  <si>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</si>
  <si>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</si>
  <si>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</si>
  <si>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</si>
  <si>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</si>
  <si>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</si>
  <si>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</si>
  <si>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</si>
  <si>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</si>
  <si>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</si>
  <si>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</si>
  <si>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</si>
  <si>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</si>
  <si>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</si>
  <si>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</si>
  <si>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</si>
  <si>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</si>
  <si>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</si>
  <si>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</si>
  <si>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</si>
  <si>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</si>
  <si>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</si>
  <si>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</si>
  <si>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</si>
  <si>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</si>
  <si>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</si>
  <si>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</si>
  <si>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</si>
  <si>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</si>
  <si>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</si>
  <si>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</si>
  <si>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</si>
  <si>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</si>
  <si>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</si>
  <si>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</si>
  <si>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</si>
  <si>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</si>
  <si>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</si>
  <si>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</si>
  <si>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</si>
  <si>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</si>
  <si>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</si>
  <si>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</si>
  <si>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</si>
  <si>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</si>
  <si>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</si>
  <si>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</si>
  <si>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</si>
  <si>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</si>
  <si>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</si>
  <si>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</si>
  <si>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</si>
  <si>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</si>
  <si>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</si>
  <si>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</si>
  <si>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</si>
  <si>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</si>
  <si>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</si>
  <si>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</si>
  <si>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</si>
  <si>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</si>
  <si>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</si>
  <si>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</si>
  <si>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</si>
  <si>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</si>
  <si>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</si>
  <si>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</si>
  <si>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</si>
  <si>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</si>
  <si>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</si>
  <si>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</si>
  <si>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</si>
  <si>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</si>
  <si>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</si>
  <si>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</si>
  <si>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</si>
  <si>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</si>
  <si>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</si>
  <si>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</si>
  <si>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</si>
  <si>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</si>
  <si>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</si>
  <si>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</si>
  <si>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</si>
  <si>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</si>
  <si>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</si>
  <si>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</si>
  <si>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</si>
  <si>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</si>
  <si>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</si>
  <si>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</si>
  <si>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</si>
  <si>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</si>
  <si>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</si>
  <si>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</si>
  <si>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</si>
  <si>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</si>
  <si>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</si>
  <si>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</si>
  <si>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</si>
  <si>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</si>
  <si>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</si>
  <si>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</si>
  <si>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</si>
  <si>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</si>
  <si>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</si>
  <si>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</si>
  <si>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</si>
  <si>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</si>
  <si>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</si>
  <si>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</si>
  <si>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</si>
  <si>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</si>
  <si>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</si>
  <si>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</si>
  <si>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</si>
  <si>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</si>
  <si>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</si>
  <si>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</si>
  <si>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</si>
  <si>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</si>
  <si>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</si>
  <si>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</si>
  <si>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</si>
  <si>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</si>
  <si>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</si>
  <si>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</si>
  <si>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</si>
  <si>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</si>
  <si>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</si>
  <si>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</si>
  <si>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</si>
  <si>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</si>
  <si>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</si>
  <si>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</si>
  <si>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</si>
  <si>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</si>
  <si>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</si>
  <si>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</si>
  <si>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</si>
  <si>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</si>
  <si>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</si>
  <si>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</si>
  <si>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</si>
  <si>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</si>
  <si>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</si>
  <si>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</si>
  <si>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</si>
  <si>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</si>
  <si>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</si>
  <si>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</si>
  <si>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</si>
  <si>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</si>
  <si>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</si>
  <si>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</si>
  <si>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</si>
  <si>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</si>
  <si>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</si>
  <si>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</si>
  <si>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</si>
  <si>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</si>
  <si>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</si>
  <si>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</si>
  <si>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</si>
  <si>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</si>
  <si>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</si>
  <si>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</si>
  <si>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</si>
  <si>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</si>
  <si>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</si>
  <si>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</si>
  <si>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</si>
  <si>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</si>
  <si>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</si>
  <si>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</si>
  <si>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</si>
  <si>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</si>
  <si>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</si>
  <si>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</si>
  <si>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</si>
  <si>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</si>
  <si>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</si>
  <si>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</si>
  <si>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</si>
  <si>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</si>
  <si>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</si>
  <si>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</si>
  <si>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</si>
  <si>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</si>
  <si>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</si>
  <si>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</si>
  <si>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</si>
  <si>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</si>
  <si>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</si>
  <si>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</si>
  <si>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</si>
  <si>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</si>
  <si>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</si>
  <si>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</si>
  <si>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</si>
  <si>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</si>
  <si>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</si>
  <si>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</si>
  <si>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</si>
  <si>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</si>
  <si>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</si>
  <si>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</si>
  <si>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</si>
  <si>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</si>
  <si>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</si>
  <si>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</si>
  <si>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</si>
  <si>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</si>
  <si>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</si>
  <si>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</si>
  <si>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</si>
  <si>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</si>
  <si>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</si>
  <si>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</si>
  <si>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</si>
  <si>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</si>
  <si>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</si>
  <si>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</si>
  <si>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</si>
  <si>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</si>
  <si>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</si>
  <si>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</si>
  <si>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</si>
  <si>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</si>
  <si>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</si>
  <si>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</si>
  <si>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</si>
  <si>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</si>
  <si>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</si>
  <si>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</si>
  <si>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</si>
  <si>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</si>
  <si>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</si>
  <si>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</si>
  <si>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</si>
  <si>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</si>
  <si>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</si>
  <si>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</si>
  <si>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</si>
  <si>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</si>
  <si>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</si>
  <si>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</si>
  <si>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</si>
  <si>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</si>
  <si>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</si>
  <si>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</si>
  <si>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</si>
  <si>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</si>
  <si>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</si>
  <si>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</si>
  <si>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</si>
  <si>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</si>
  <si>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</si>
  <si>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</si>
  <si>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</si>
  <si>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</si>
  <si>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</si>
  <si>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</si>
  <si>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</si>
  <si>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</si>
  <si>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</si>
  <si>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</si>
  <si>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</si>
  <si>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</si>
  <si>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</si>
  <si>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</si>
  <si>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</si>
  <si>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</si>
  <si>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</si>
  <si>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</si>
  <si>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</si>
  <si>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</si>
  <si>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</si>
  <si>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</si>
  <si>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</si>
  <si>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</si>
  <si>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</si>
  <si>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</si>
  <si>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</si>
  <si>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</si>
  <si>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</si>
  <si>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</si>
  <si>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</si>
  <si>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</si>
  <si>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</si>
  <si>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</si>
  <si>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</si>
  <si>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</si>
  <si>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</si>
  <si>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</si>
  <si>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</si>
  <si>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</si>
  <si>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</si>
  <si>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</si>
  <si>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</si>
  <si>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</si>
  <si>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</si>
  <si>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</si>
  <si>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</si>
  <si>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</si>
  <si>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</si>
  <si>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</si>
  <si>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</si>
  <si>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</si>
  <si>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</si>
  <si>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</si>
  <si>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</si>
  <si>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</si>
  <si>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</si>
  <si>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</si>
  <si>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</si>
  <si>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</si>
  <si>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</si>
  <si>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</si>
  <si>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</si>
  <si>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</si>
  <si>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</si>
  <si>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</si>
  <si>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</si>
  <si>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</si>
  <si>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</si>
  <si>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</si>
  <si>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</si>
  <si>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</si>
  <si>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</si>
  <si>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</si>
  <si>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</si>
  <si>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</si>
  <si>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</si>
  <si>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</si>
  <si>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</si>
  <si>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</si>
  <si>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</si>
  <si>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</si>
  <si>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</si>
  <si>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</si>
  <si>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</si>
  <si>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</si>
  <si>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</si>
  <si>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</si>
  <si>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</si>
  <si>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</si>
  <si>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</si>
  <si>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</si>
  <si>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</si>
  <si>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</si>
  <si>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</si>
  <si>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</si>
  <si>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</si>
  <si>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</si>
  <si>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</si>
  <si>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</si>
  <si>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</si>
  <si>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</si>
  <si>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</si>
  <si>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</si>
  <si>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</si>
  <si>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</si>
  <si>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</si>
  <si>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</si>
  <si>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</si>
  <si>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</si>
  <si>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</si>
  <si>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</si>
  <si>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</si>
  <si>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</si>
  <si>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</si>
  <si>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</si>
  <si>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</si>
  <si>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</si>
  <si>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</si>
  <si>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</si>
  <si>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</si>
  <si>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</si>
  <si>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</si>
  <si>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</si>
  <si>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</si>
  <si>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</si>
  <si>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</si>
  <si>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</si>
  <si>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</si>
  <si>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</si>
  <si>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</si>
  <si>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</si>
  <si>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</si>
  <si>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</si>
  <si>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</si>
  <si>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</si>
  <si>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</si>
  <si>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</si>
  <si>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</si>
  <si>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</si>
  <si>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</si>
  <si>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</si>
  <si>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</si>
  <si>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</si>
  <si>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</si>
  <si>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</si>
  <si>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</si>
  <si>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</si>
  <si>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</si>
  <si>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</si>
  <si>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</si>
  <si>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</si>
  <si>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</si>
  <si>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</si>
  <si>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</si>
  <si>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</si>
  <si>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</si>
  <si>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</si>
  <si>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</si>
  <si>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</si>
  <si>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</si>
  <si>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</si>
  <si>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</si>
  <si>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</si>
  <si>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</si>
  <si>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</si>
  <si>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</si>
  <si>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</si>
  <si>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</si>
  <si>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</si>
  <si>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</si>
  <si>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</si>
  <si>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</si>
  <si>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</si>
  <si>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</si>
  <si>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</si>
  <si>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</si>
  <si>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</si>
  <si>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</si>
  <si>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</si>
  <si>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</si>
  <si>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</si>
  <si>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</si>
  <si>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</si>
  <si>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</si>
  <si>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</si>
  <si>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</si>
  <si>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</si>
  <si>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</si>
  <si>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</si>
  <si>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</si>
  <si>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</si>
  <si>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</si>
  <si>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</si>
  <si>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</si>
  <si>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</si>
  <si>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</si>
  <si>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</si>
  <si>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</si>
  <si>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</si>
  <si>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</si>
  <si>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</si>
  <si>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</si>
  <si>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</si>
  <si>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</si>
  <si>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</si>
  <si>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</si>
  <si>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</si>
  <si>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</si>
  <si>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</si>
  <si>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</si>
  <si>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</si>
  <si>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</si>
  <si>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</si>
  <si>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</si>
  <si>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</si>
  <si>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</si>
  <si>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</si>
  <si>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</si>
  <si>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</si>
  <si>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</si>
  <si>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</si>
  <si>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</si>
  <si>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</si>
  <si>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</si>
  <si>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</si>
  <si>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</si>
  <si>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</si>
  <si>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</si>
  <si>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</si>
  <si>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</si>
  <si>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</si>
  <si>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</si>
  <si>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</si>
  <si>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</si>
  <si>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</si>
  <si>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</si>
  <si>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</si>
  <si>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</si>
  <si>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</si>
  <si>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</si>
  <si>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</si>
  <si>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</si>
  <si>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</si>
  <si>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</si>
  <si>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</si>
  <si>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</si>
  <si>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</si>
  <si>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</si>
  <si>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</si>
  <si>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</si>
  <si>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</si>
  <si>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</si>
  <si>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</si>
  <si>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</si>
  <si>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</si>
  <si>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</si>
  <si>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</si>
  <si>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</si>
  <si>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</si>
  <si>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</si>
  <si>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</si>
  <si>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</si>
  <si>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</si>
  <si>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</si>
  <si>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</si>
  <si>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</si>
  <si>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</si>
  <si>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</si>
  <si>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</si>
  <si>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</si>
  <si>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</si>
  <si>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</si>
  <si>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</si>
  <si>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</si>
  <si>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</si>
  <si>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</si>
  <si>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</si>
  <si>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</si>
  <si>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</si>
  <si>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</si>
  <si>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</si>
  <si>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</si>
  <si>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</si>
  <si>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</si>
  <si>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</si>
  <si>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</si>
  <si>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</si>
  <si>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</si>
  <si>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</si>
  <si>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</si>
  <si>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</si>
  <si>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</si>
  <si>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</si>
  <si>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</si>
  <si>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</si>
  <si>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</si>
  <si>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</si>
  <si>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</si>
  <si>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</si>
  <si>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</si>
  <si>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</si>
  <si>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</si>
  <si>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</si>
  <si>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</si>
  <si>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</si>
  <si>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</si>
  <si>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</si>
  <si>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</si>
  <si>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</si>
  <si>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</si>
  <si>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</si>
  <si>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</si>
  <si>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</si>
  <si>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</si>
  <si>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</si>
  <si>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</si>
  <si>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</si>
  <si>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</si>
  <si>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</si>
  <si>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</si>
  <si>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</si>
  <si>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</si>
  <si>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</si>
  <si>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</si>
  <si>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</si>
  <si>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</si>
  <si>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</si>
  <si>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</si>
  <si>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</si>
  <si>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</si>
  <si>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</si>
  <si>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</si>
  <si>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</si>
  <si>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</si>
  <si>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</si>
  <si>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</si>
  <si>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</si>
  <si>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</si>
  <si>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</si>
  <si>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</si>
  <si>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</si>
  <si>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</si>
  <si>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</si>
  <si>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</si>
  <si>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</si>
  <si>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</si>
  <si>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</si>
  <si>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</si>
  <si>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</si>
  <si>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</si>
  <si>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</si>
  <si>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</si>
  <si>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</si>
  <si>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</si>
  <si>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</si>
  <si>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</si>
  <si>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</si>
  <si>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</si>
  <si>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</si>
  <si>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</si>
  <si>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</si>
  <si>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</si>
  <si>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</si>
  <si>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</si>
  <si>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</si>
  <si>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</si>
  <si>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</si>
  <si>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</si>
  <si>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</si>
  <si>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</si>
  <si>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</si>
  <si>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</si>
  <si>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</si>
  <si>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</si>
  <si>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</si>
  <si>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</si>
  <si>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</si>
  <si>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</si>
  <si>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</si>
  <si>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</si>
  <si>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</si>
  <si>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</si>
  <si>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</si>
  <si>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</si>
  <si>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</si>
  <si>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</si>
  <si>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</si>
  <si>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</si>
  <si>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</si>
  <si>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</si>
  <si>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</si>
  <si>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</si>
  <si>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</si>
  <si>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</si>
  <si>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</si>
  <si>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</si>
  <si>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</si>
  <si>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</si>
  <si>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</si>
  <si>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</si>
  <si>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</si>
  <si>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</si>
  <si>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</si>
  <si>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</si>
  <si>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</si>
  <si>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</si>
  <si>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</si>
  <si>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</si>
  <si>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</si>
  <si>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</si>
  <si>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</si>
  <si>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</si>
  <si>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</si>
  <si>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</si>
  <si>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</si>
  <si>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</si>
  <si>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</si>
  <si>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</si>
  <si>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</si>
  <si>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</si>
  <si>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</si>
  <si>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</si>
  <si>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</si>
  <si>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</si>
  <si>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</si>
  <si>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</si>
  <si>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</si>
  <si>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</si>
  <si>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</si>
  <si>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</si>
  <si>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</si>
  <si>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</si>
  <si>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</si>
  <si>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</si>
  <si>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</si>
  <si>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</si>
  <si>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</si>
  <si>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</si>
  <si>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</si>
  <si>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</si>
  <si>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</si>
  <si>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</si>
  <si>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</si>
  <si>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</si>
  <si>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</si>
  <si>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</si>
  <si>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</si>
  <si>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</si>
  <si>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</si>
  <si>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</si>
  <si>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</si>
  <si>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</si>
  <si>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</si>
  <si>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</si>
  <si>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</si>
  <si>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</si>
  <si>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</si>
  <si>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</si>
  <si>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</si>
  <si>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</si>
  <si>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</si>
  <si>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</si>
  <si>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</si>
  <si>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</si>
  <si>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</si>
  <si>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</si>
  <si>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</si>
  <si>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</si>
  <si>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</si>
  <si>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</si>
  <si>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</si>
  <si>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</si>
  <si>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</si>
  <si>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</si>
  <si>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</si>
  <si>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</si>
  <si>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</si>
  <si>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</si>
  <si>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</si>
  <si>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</si>
  <si>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</si>
  <si>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</si>
  <si>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</si>
  <si>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</si>
  <si>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</si>
  <si>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</si>
  <si>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</si>
  <si>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</si>
  <si>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</si>
  <si>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</si>
  <si>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</si>
  <si>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</si>
  <si>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</si>
  <si>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</si>
  <si>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</si>
  <si>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</si>
  <si>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</si>
  <si>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</si>
  <si>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</si>
  <si>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</si>
  <si>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</si>
  <si>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</si>
  <si>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</si>
  <si>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</si>
  <si>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</si>
  <si>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</si>
  <si>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</si>
  <si>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</si>
  <si>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</si>
  <si>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</si>
  <si>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</si>
  <si>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</si>
  <si>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</si>
  <si>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</si>
  <si>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</si>
  <si>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</si>
  <si>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</si>
  <si>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</si>
  <si>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</si>
  <si>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</si>
  <si>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</si>
  <si>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</si>
  <si>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</si>
  <si>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</si>
  <si>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</si>
  <si>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</si>
  <si>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</si>
  <si>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</si>
  <si>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</si>
  <si>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</si>
  <si>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</si>
  <si>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</si>
  <si>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</si>
  <si>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</si>
  <si>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</si>
  <si>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</si>
  <si>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</si>
  <si>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</si>
  <si>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</si>
  <si>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</si>
  <si>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</si>
  <si>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</si>
  <si>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</si>
  <si>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</si>
  <si>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</si>
  <si>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</si>
  <si>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</si>
  <si>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</si>
  <si>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</si>
  <si>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</si>
  <si>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</si>
  <si>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</si>
  <si>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</si>
  <si>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</si>
  <si>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</si>
  <si>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</si>
  <si>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</si>
  <si>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</si>
  <si>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</si>
  <si>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</si>
  <si>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</si>
  <si>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</si>
  <si>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</si>
  <si>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</si>
  <si>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</si>
  <si>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</si>
  <si>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</si>
  <si>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</si>
  <si>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</si>
  <si>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</si>
  <si>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</si>
  <si>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</si>
  <si>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</si>
  <si>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</si>
  <si>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</si>
  <si>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</si>
  <si>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</si>
  <si>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</si>
  <si>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</si>
  <si>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</si>
  <si>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</si>
  <si>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</si>
  <si>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</si>
  <si>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</si>
  <si>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</si>
  <si>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</si>
  <si>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</si>
  <si>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</si>
  <si>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</si>
  <si>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</si>
  <si>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</si>
  <si>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</si>
  <si>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</si>
  <si>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</si>
  <si>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</si>
  <si>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</si>
  <si>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</si>
  <si>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</si>
  <si>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</si>
  <si>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</si>
  <si>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</si>
  <si>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</si>
  <si>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</si>
  <si>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</si>
  <si>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</si>
  <si>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</si>
  <si>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</si>
  <si>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</si>
  <si>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</si>
  <si>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</si>
  <si>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</si>
  <si>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</si>
  <si>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</si>
  <si>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</si>
  <si>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</si>
  <si>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</si>
  <si>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</si>
  <si>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</si>
  <si>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</si>
  <si>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</si>
  <si>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</si>
  <si>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</si>
  <si>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</si>
  <si>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</si>
  <si>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</si>
  <si>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</si>
  <si>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</si>
  <si>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</si>
  <si>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</si>
  <si>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</si>
  <si>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</si>
  <si>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</si>
  <si>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</si>
  <si>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</si>
  <si>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</si>
  <si>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</si>
  <si>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</si>
  <si>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</si>
  <si>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</si>
  <si>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</si>
  <si>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</si>
  <si>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</si>
  <si>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</si>
  <si>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</si>
  <si>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</si>
  <si>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</si>
  <si>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</si>
  <si>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</si>
  <si>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</si>
  <si>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</si>
  <si>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</si>
  <si>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</si>
  <si>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</si>
  <si>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</si>
  <si>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</si>
  <si>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</si>
  <si>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</si>
  <si>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</si>
  <si>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</si>
  <si>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</si>
  <si>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</si>
  <si>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</si>
  <si>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</si>
  <si>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</si>
  <si>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</si>
  <si>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</si>
  <si>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</si>
  <si>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</si>
  <si>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</si>
  <si>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</si>
  <si>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</si>
  <si>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</si>
  <si>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</si>
  <si>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</si>
  <si>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</si>
  <si>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</si>
  <si>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</si>
  <si>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</si>
  <si>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</si>
  <si>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</si>
  <si>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</si>
  <si>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</si>
  <si>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</si>
  <si>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</si>
  <si>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</si>
  <si>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</si>
  <si>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</si>
  <si>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</si>
  <si>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</si>
  <si>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</si>
  <si>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</si>
  <si>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</si>
  <si>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</si>
  <si>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</si>
  <si>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</si>
  <si>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</si>
  <si>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</si>
  <si>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</si>
  <si>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</si>
  <si>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</si>
  <si>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</si>
  <si>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</si>
  <si>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</si>
  <si>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</si>
  <si>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</si>
  <si>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</si>
  <si>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</si>
  <si>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</si>
  <si>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</si>
  <si>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</si>
  <si>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</si>
  <si>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</si>
  <si>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</si>
  <si>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</si>
  <si>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</si>
  <si>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</si>
  <si>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</si>
  <si>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</si>
  <si>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</si>
  <si>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</si>
  <si>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</si>
  <si>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</si>
  <si>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</si>
  <si>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</si>
  <si>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</si>
  <si>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</si>
  <si>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</si>
  <si>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</si>
  <si>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</si>
  <si>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</si>
  <si>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</si>
  <si>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</si>
  <si>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</si>
  <si>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</si>
  <si>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</si>
  <si>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</si>
  <si>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</si>
  <si>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</si>
  <si>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</si>
  <si>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</si>
  <si>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</si>
  <si>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</si>
  <si>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</si>
  <si>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</si>
  <si>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</si>
  <si>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</si>
  <si>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</si>
  <si>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</si>
  <si>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</si>
  <si>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</si>
  <si>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</si>
  <si>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</si>
  <si>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</si>
  <si>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</si>
  <si>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</si>
  <si>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</si>
  <si>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</si>
  <si>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</si>
  <si>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</si>
  <si>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</si>
  <si>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</si>
  <si>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</si>
  <si>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</si>
  <si>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</si>
  <si>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</si>
  <si>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</si>
  <si>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</si>
  <si>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</si>
  <si>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</si>
  <si>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</si>
  <si>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</si>
  <si>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</si>
  <si>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</si>
  <si>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</si>
  <si>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</si>
  <si>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</si>
  <si>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</si>
  <si>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</si>
  <si>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</si>
  <si>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</si>
  <si>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</si>
  <si>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</si>
  <si>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</si>
  <si>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</si>
  <si>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</si>
  <si>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</si>
  <si>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</si>
  <si>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</si>
  <si>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</si>
  <si>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</si>
  <si>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</si>
  <si>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</si>
  <si>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</si>
  <si>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</si>
  <si>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</si>
  <si>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</si>
  <si>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</si>
  <si>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</si>
  <si>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</si>
  <si>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</si>
  <si>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</si>
  <si>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</si>
  <si>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</si>
  <si>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</si>
  <si>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</si>
  <si>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</si>
  <si>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</si>
  <si>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</si>
  <si>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</si>
  <si>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</si>
  <si>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</si>
  <si>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</si>
  <si>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</si>
  <si>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</si>
  <si>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</si>
  <si>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</si>
  <si>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</si>
  <si>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</si>
  <si>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</si>
  <si>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</si>
  <si>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</si>
  <si>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</si>
  <si>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</si>
  <si>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</si>
  <si>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</si>
  <si>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</si>
  <si>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</si>
  <si>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</si>
  <si>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</si>
  <si>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</si>
  <si>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</si>
  <si>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</si>
  <si>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</si>
  <si>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</si>
  <si>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</si>
  <si>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</si>
  <si>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</si>
  <si>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</si>
  <si>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</si>
  <si>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</si>
  <si>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</si>
  <si>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</si>
  <si>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</si>
  <si>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</si>
  <si>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</si>
  <si>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</si>
  <si>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</si>
  <si>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</si>
  <si>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</si>
  <si>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</si>
  <si>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</si>
  <si>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</si>
  <si>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</si>
  <si>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</si>
  <si>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</si>
  <si>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</si>
  <si>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</si>
  <si>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</si>
  <si>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</si>
  <si>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</si>
  <si>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</si>
  <si>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</si>
  <si>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</si>
  <si>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</si>
  <si>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</si>
  <si>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</si>
  <si>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</si>
  <si>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</si>
  <si>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</si>
  <si>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</si>
  <si>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</si>
  <si>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</si>
  <si>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</si>
  <si>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</si>
  <si>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</si>
  <si>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</si>
  <si>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</si>
  <si>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</si>
  <si>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</si>
  <si>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</si>
  <si>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</si>
  <si>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</si>
  <si>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</si>
  <si>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</si>
  <si>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</si>
  <si>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</si>
  <si>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</si>
  <si>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</si>
  <si>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</si>
  <si>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</si>
  <si>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</si>
  <si>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</si>
  <si>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</si>
  <si>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</si>
  <si>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</si>
  <si>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</si>
  <si>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</si>
  <si>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</si>
  <si>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</si>
  <si>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</si>
  <si>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</si>
  <si>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</si>
  <si>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</si>
  <si>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</si>
  <si>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</si>
  <si>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</si>
  <si>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</si>
  <si>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</si>
  <si>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</si>
  <si>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</si>
  <si>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</si>
  <si>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</si>
  <si>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</si>
  <si>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</si>
  <si>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</si>
  <si>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</si>
  <si>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</si>
  <si>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</si>
  <si>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</si>
  <si>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</si>
  <si>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</si>
  <si>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</si>
  <si>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</si>
  <si>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</si>
  <si>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</si>
  <si>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</si>
  <si>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</si>
  <si>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</si>
  <si>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</si>
  <si>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</si>
  <si>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</si>
  <si>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</si>
  <si>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</si>
  <si>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</si>
  <si>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</si>
  <si>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</si>
  <si>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</si>
  <si>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</si>
  <si>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</si>
  <si>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</si>
  <si>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</si>
  <si>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</si>
  <si>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</si>
  <si>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</si>
  <si>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</si>
  <si>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</si>
  <si>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</si>
  <si>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</si>
  <si>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</si>
  <si>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</si>
  <si>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</si>
  <si>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</si>
  <si>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</si>
  <si>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</si>
  <si>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</si>
  <si>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</si>
  <si>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</si>
  <si>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</si>
  <si>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</si>
  <si>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</si>
  <si>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</si>
  <si>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</si>
  <si>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</si>
  <si>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</si>
  <si>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</si>
  <si>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</si>
  <si>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</si>
  <si>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</si>
  <si>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</si>
  <si>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</si>
  <si>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</si>
  <si>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</si>
  <si>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</si>
  <si>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</si>
  <si>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</si>
  <si>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</si>
  <si>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</si>
  <si>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</si>
  <si>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</si>
  <si>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</si>
  <si>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</si>
  <si>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</si>
  <si>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</si>
  <si>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</si>
  <si>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</si>
  <si>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</si>
  <si>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</si>
  <si>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</si>
  <si>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</si>
  <si>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</si>
  <si>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</si>
  <si>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</si>
  <si>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</si>
  <si>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</si>
  <si>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</si>
  <si>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</si>
  <si>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</si>
  <si>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</si>
  <si>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</si>
  <si>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</si>
  <si>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</si>
  <si>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</si>
  <si>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</si>
  <si>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</si>
  <si>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</si>
  <si>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</si>
  <si>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</si>
  <si>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</si>
  <si>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</si>
  <si>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</si>
  <si>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</si>
  <si>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</si>
  <si>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</si>
  <si>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</si>
  <si>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</si>
  <si>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</si>
  <si>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</si>
  <si>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</si>
  <si>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</si>
  <si>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</si>
  <si>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</si>
  <si>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</si>
  <si>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</si>
  <si>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</si>
  <si>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</si>
  <si>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</si>
  <si>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</si>
  <si>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</si>
  <si>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</si>
  <si>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</si>
  <si>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</si>
  <si>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</si>
  <si>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</si>
  <si>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</si>
  <si>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</si>
  <si>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</si>
  <si>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</si>
  <si>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</si>
  <si>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</si>
  <si>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</si>
  <si>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</si>
  <si>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</si>
  <si>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</si>
  <si>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</si>
  <si>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</si>
  <si>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</si>
  <si>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</si>
  <si>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</si>
  <si>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</si>
  <si>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</si>
  <si>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</si>
  <si>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</si>
  <si>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</si>
  <si>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</si>
  <si>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</si>
  <si>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</si>
  <si>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</si>
  <si>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</si>
  <si>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</si>
  <si>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</si>
  <si>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</si>
  <si>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</si>
  <si>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</si>
  <si>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</si>
  <si>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</si>
  <si>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</si>
  <si>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</si>
  <si>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</si>
  <si>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</si>
  <si>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</si>
  <si>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</si>
  <si>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</si>
  <si>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</si>
  <si>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</si>
  <si>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</si>
  <si>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</si>
  <si>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</si>
  <si>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</si>
  <si>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</si>
  <si>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</si>
  <si>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</si>
  <si>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</si>
  <si>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</si>
  <si>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</si>
  <si>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</si>
  <si>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</si>
  <si>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</si>
  <si>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</si>
  <si>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</si>
  <si>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</si>
  <si>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</si>
  <si>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</si>
  <si>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</si>
  <si>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</si>
  <si>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</si>
  <si>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</si>
  <si>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</si>
  <si>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</si>
  <si>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</si>
  <si>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</si>
  <si>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</si>
  <si>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</si>
  <si>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</si>
  <si>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</si>
  <si>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</si>
  <si>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</si>
  <si>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</si>
  <si>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</si>
  <si>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</si>
  <si>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</si>
  <si>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</si>
  <si>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</si>
  <si>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</si>
  <si>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</si>
  <si>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</si>
  <si>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</si>
  <si>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</si>
  <si>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</si>
  <si>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</si>
  <si>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</si>
  <si>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</si>
  <si>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</si>
  <si>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</si>
  <si>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</si>
  <si>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</si>
  <si>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</si>
  <si>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</si>
  <si>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</si>
  <si>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</si>
  <si>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</si>
  <si>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</si>
  <si>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</si>
  <si>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</si>
  <si>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</si>
  <si>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</si>
  <si>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</si>
  <si>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</si>
  <si>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</si>
  <si>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</si>
  <si>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</si>
  <si>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</si>
  <si>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</si>
  <si>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</si>
  <si>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</si>
  <si>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</si>
  <si>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</si>
  <si>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</si>
  <si>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</si>
  <si>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</si>
  <si>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</si>
  <si>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</si>
  <si>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</si>
  <si>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</si>
  <si>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</si>
  <si>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</si>
  <si>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</si>
  <si>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</si>
  <si>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</si>
  <si>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</si>
  <si>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</si>
  <si>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</si>
  <si>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</si>
  <si>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</si>
  <si>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</si>
  <si>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</si>
  <si>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</si>
  <si>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</si>
  <si>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</si>
  <si>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</si>
  <si>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</si>
  <si>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</si>
  <si>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</si>
  <si>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</si>
  <si>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</si>
  <si>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</si>
  <si>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</si>
  <si>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</si>
  <si>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</si>
  <si>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</si>
  <si>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</si>
  <si>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</si>
  <si>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</si>
  <si>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</si>
  <si>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</si>
  <si>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</si>
  <si>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</si>
  <si>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</si>
  <si>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</si>
  <si>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</si>
  <si>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</si>
  <si>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</si>
  <si>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</si>
  <si>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</si>
  <si>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</si>
  <si>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</si>
  <si>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</si>
  <si>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</si>
  <si>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</si>
  <si>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</si>
  <si>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</si>
  <si>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</si>
  <si>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</si>
  <si>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</si>
  <si>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</si>
  <si>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</si>
  <si>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</si>
  <si>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</si>
  <si>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</si>
  <si>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</si>
  <si>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</si>
  <si>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</si>
  <si>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</si>
  <si>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</si>
  <si>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</si>
  <si>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</si>
  <si>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</si>
  <si>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</si>
  <si>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</si>
  <si>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</si>
  <si>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</si>
  <si>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</si>
  <si>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</si>
  <si>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</si>
  <si>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</si>
  <si>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</si>
  <si>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</si>
  <si>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</si>
  <si>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</si>
  <si>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</si>
  <si>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</si>
  <si>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</si>
  <si>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</si>
  <si>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</si>
  <si>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</si>
  <si>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</si>
  <si>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</si>
  <si>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</si>
  <si>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</si>
  <si>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</si>
  <si>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</si>
  <si>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</si>
  <si>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</si>
  <si>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</si>
  <si>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</si>
  <si>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</si>
  <si>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</si>
  <si>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</si>
  <si>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</si>
  <si>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</si>
  <si>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</si>
  <si>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</si>
  <si>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</si>
  <si>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</si>
  <si>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</si>
  <si>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</si>
  <si>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</si>
  <si>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</si>
  <si>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</si>
  <si>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</si>
  <si>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</si>
  <si>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</si>
  <si>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</si>
  <si>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</si>
  <si>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</si>
  <si>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</si>
  <si>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</si>
  <si>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</si>
  <si>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</si>
  <si>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</si>
  <si>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</si>
  <si>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</si>
  <si>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</si>
  <si>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</si>
  <si>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</si>
  <si>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</si>
  <si>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</si>
  <si>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</si>
  <si>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</si>
  <si>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</si>
  <si>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</si>
  <si>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</si>
  <si>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</si>
  <si>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</si>
  <si>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</si>
  <si>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</si>
  <si>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</si>
  <si>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</si>
  <si>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</si>
  <si>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</si>
  <si>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</si>
  <si>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</si>
  <si>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</si>
  <si>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</si>
  <si>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</si>
  <si>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</si>
  <si>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</si>
  <si>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</si>
  <si>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</si>
  <si>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</si>
  <si>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</si>
  <si>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</si>
  <si>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</si>
  <si>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</si>
  <si>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</si>
  <si>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</si>
  <si>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</si>
  <si>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</si>
  <si>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</si>
  <si>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</si>
  <si>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</si>
  <si>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</si>
  <si>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</si>
  <si>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</si>
  <si>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</si>
  <si>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</si>
  <si>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</si>
  <si>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</si>
  <si>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</si>
  <si>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</si>
  <si>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</si>
  <si>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</si>
  <si>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</si>
  <si>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</si>
  <si>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</si>
  <si>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</si>
  <si>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</si>
  <si>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</si>
  <si>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</si>
  <si>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</si>
  <si>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</si>
  <si>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</si>
  <si>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</si>
  <si>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</si>
  <si>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</si>
  <si>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</si>
  <si>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</si>
  <si>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</si>
  <si>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</si>
  <si>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</si>
  <si>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</si>
  <si>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</si>
  <si>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</si>
  <si>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</si>
  <si>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</si>
  <si>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</si>
  <si>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</si>
  <si>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</si>
  <si>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</si>
  <si>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</si>
  <si>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</si>
  <si>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</si>
  <si>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</si>
  <si>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</si>
  <si>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</si>
  <si>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</si>
  <si>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</si>
  <si>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</si>
  <si>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</si>
  <si>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</si>
  <si>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</si>
  <si>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</si>
  <si>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</si>
  <si>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</si>
  <si>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</si>
  <si>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</si>
  <si>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</si>
  <si>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</si>
  <si>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</si>
  <si>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</si>
  <si>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</si>
  <si>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</si>
  <si>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</si>
  <si>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</si>
  <si>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</si>
  <si>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</si>
  <si>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</si>
  <si>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</si>
  <si>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</si>
  <si>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</si>
  <si>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</si>
  <si>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</si>
  <si>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</si>
  <si>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</si>
  <si>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</si>
  <si>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</si>
  <si>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</si>
  <si>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</si>
  <si>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</si>
  <si>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</si>
  <si>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</si>
  <si>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</si>
  <si>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</si>
  <si>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</si>
  <si>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</si>
  <si>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</si>
  <si>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</si>
  <si>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</si>
  <si>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</si>
  <si>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</si>
  <si>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</si>
  <si>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</si>
  <si>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</si>
  <si>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</si>
  <si>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</si>
  <si>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</si>
  <si>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</si>
  <si>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</si>
  <si>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</si>
  <si>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</si>
  <si>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</si>
  <si>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</si>
  <si>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</si>
  <si>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</si>
  <si>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</si>
  <si>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</si>
  <si>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</si>
  <si>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</si>
  <si>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</si>
  <si>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</si>
  <si>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</si>
  <si>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</si>
  <si>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</si>
  <si>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</si>
  <si>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</si>
  <si>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</si>
  <si>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</si>
  <si>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</si>
  <si>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</si>
  <si>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</si>
  <si>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</si>
  <si>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</si>
  <si>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</si>
  <si>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</si>
  <si>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</si>
  <si>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</si>
  <si>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</si>
  <si>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</si>
  <si>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</si>
  <si>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</si>
  <si>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</si>
  <si>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</si>
  <si>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</si>
  <si>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</si>
  <si>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</si>
  <si>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</si>
  <si>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</si>
  <si>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</si>
  <si>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</si>
  <si>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</si>
  <si>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</si>
  <si>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</si>
  <si>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</si>
  <si>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</si>
  <si>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</si>
  <si>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</si>
  <si>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</si>
  <si>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</si>
  <si>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</si>
  <si>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</si>
  <si>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</si>
  <si>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</si>
  <si>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</si>
  <si>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</si>
  <si>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</si>
  <si>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</si>
  <si>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</si>
  <si>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</si>
  <si>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</si>
  <si>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</si>
  <si>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</si>
  <si>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</si>
  <si>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</si>
  <si>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</si>
  <si>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</si>
  <si>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</si>
  <si>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</si>
  <si>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</si>
  <si>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</si>
  <si>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</si>
  <si>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</si>
  <si>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</si>
  <si>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</si>
  <si>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</si>
  <si>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</si>
  <si>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</si>
  <si>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</si>
  <si>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</si>
  <si>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</si>
  <si>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</si>
  <si>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</si>
  <si>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</si>
  <si>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</si>
  <si>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</si>
  <si>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</si>
  <si>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</si>
  <si>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</si>
  <si>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</si>
  <si>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</si>
  <si>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</si>
  <si>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</si>
  <si>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</si>
  <si>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</si>
  <si>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</si>
  <si>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</si>
  <si>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</si>
  <si>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</si>
  <si>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</si>
  <si>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</si>
  <si>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</si>
  <si>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</si>
  <si>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</si>
  <si>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</si>
  <si>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</si>
  <si>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</si>
  <si>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</si>
  <si>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</si>
  <si>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</si>
  <si>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</si>
  <si>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</si>
  <si>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</si>
  <si>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</si>
  <si>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</si>
  <si>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</si>
  <si>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</si>
  <si>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</si>
  <si>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</si>
  <si>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</si>
  <si>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</si>
  <si>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</si>
  <si>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</si>
  <si>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</si>
  <si>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</si>
  <si>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</si>
  <si>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</si>
  <si>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</si>
  <si>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</si>
  <si>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</si>
  <si>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</si>
  <si>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</si>
  <si>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</si>
  <si>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</si>
  <si>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</si>
  <si>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</si>
  <si>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</si>
  <si>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</si>
  <si>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</si>
  <si>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</si>
  <si>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</si>
  <si>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</si>
  <si>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</si>
  <si>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</si>
  <si>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</si>
  <si>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</si>
  <si>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</si>
  <si>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</si>
  <si>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</si>
  <si>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</si>
  <si>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</si>
  <si>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</si>
  <si>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</si>
  <si>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</si>
  <si>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</si>
  <si>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</si>
  <si>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</si>
  <si>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</si>
  <si>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</si>
  <si>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</si>
  <si>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</si>
  <si>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</si>
  <si>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</si>
  <si>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</si>
  <si>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</si>
  <si>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</si>
  <si>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</si>
  <si>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</si>
  <si>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</si>
  <si>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</si>
  <si>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</si>
  <si>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</si>
  <si>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</si>
  <si>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</si>
  <si>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</si>
  <si>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</si>
  <si>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</si>
  <si>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</si>
  <si>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</si>
  <si>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</si>
  <si>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</si>
  <si>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</si>
  <si>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</si>
  <si>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</si>
  <si>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</si>
  <si>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</si>
  <si>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</si>
  <si>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</si>
  <si>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</si>
  <si>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</si>
  <si>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</si>
  <si>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</si>
  <si>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</si>
  <si>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</si>
  <si>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</si>
  <si>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</si>
  <si>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</si>
  <si>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</si>
  <si>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</si>
  <si>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</si>
  <si>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</si>
  <si>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</si>
  <si>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</si>
  <si>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</si>
  <si>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</si>
  <si>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</si>
  <si>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</si>
  <si>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</si>
  <si>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</si>
  <si>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</si>
  <si>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</si>
  <si>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</si>
  <si>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</si>
  <si>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</si>
  <si>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</si>
  <si>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</si>
  <si>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</si>
  <si>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</si>
  <si>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</si>
  <si>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</si>
  <si>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</si>
  <si>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</si>
  <si>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</si>
  <si>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</si>
  <si>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</si>
  <si>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</si>
  <si>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</si>
  <si>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</si>
  <si>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</si>
  <si>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</si>
  <si>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</si>
  <si>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</si>
  <si>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</si>
  <si>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</si>
  <si>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</si>
  <si>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</si>
  <si>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</si>
  <si>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</si>
  <si>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</si>
  <si>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</si>
  <si>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</si>
  <si>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</si>
  <si>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</si>
  <si>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</si>
  <si>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</si>
  <si>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</si>
  <si>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</si>
  <si>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</si>
  <si>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</si>
  <si>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</si>
  <si>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</si>
  <si>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</si>
  <si>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</si>
  <si>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</si>
  <si>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</si>
  <si>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</si>
  <si>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</si>
  <si>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</si>
  <si>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</si>
  <si>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</si>
  <si>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</si>
  <si>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</si>
  <si>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</si>
  <si>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</si>
  <si>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</si>
  <si>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</si>
  <si>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</si>
  <si>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</si>
  <si>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</si>
  <si>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</si>
  <si>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</si>
  <si>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</si>
  <si>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</si>
  <si>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</si>
  <si>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</si>
  <si>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</si>
  <si>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</si>
  <si>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</si>
  <si>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</si>
  <si>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</si>
  <si>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</si>
  <si>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</si>
  <si>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</si>
  <si>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</si>
  <si>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</si>
  <si>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</si>
  <si>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</si>
  <si>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</si>
  <si>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</si>
  <si>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</si>
  <si>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</si>
  <si>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</si>
  <si>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</si>
  <si>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</si>
  <si>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</si>
  <si>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</si>
  <si>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</si>
  <si>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</si>
  <si>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</si>
  <si>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</si>
  <si>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</si>
  <si>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</si>
  <si>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</si>
  <si>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</si>
  <si>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</si>
  <si>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</si>
  <si>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</si>
  <si>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</si>
  <si>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</si>
  <si>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</si>
  <si>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</si>
  <si>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</si>
  <si>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</si>
  <si>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</si>
  <si>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</si>
  <si>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</si>
  <si>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</si>
  <si>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</si>
  <si>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</si>
  <si>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</si>
  <si>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</si>
  <si>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</si>
  <si>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</si>
  <si>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</si>
  <si>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</si>
  <si>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</si>
  <si>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</si>
  <si>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</si>
  <si>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</si>
  <si>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</si>
  <si>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</si>
  <si>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</si>
  <si>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</si>
  <si>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</si>
  <si>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</si>
  <si>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</si>
  <si>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</si>
  <si>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</si>
  <si>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</si>
  <si>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</si>
  <si>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</si>
  <si>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</si>
  <si>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</si>
  <si>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</si>
  <si>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</si>
  <si>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</si>
  <si>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</si>
  <si>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</si>
  <si>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</si>
  <si>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</si>
  <si>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</si>
  <si>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</si>
  <si>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</si>
  <si>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</si>
  <si>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</si>
  <si>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</si>
  <si>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</si>
  <si>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</si>
  <si>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</si>
  <si>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</si>
  <si>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</si>
  <si>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</si>
  <si>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</si>
  <si>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</si>
  <si>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</si>
  <si>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</si>
  <si>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</si>
  <si>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</si>
  <si>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</si>
  <si>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</si>
  <si>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</si>
  <si>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</si>
  <si>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</si>
  <si>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</si>
  <si>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</si>
  <si>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</si>
  <si>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</si>
  <si>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</si>
  <si>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</si>
  <si>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</si>
  <si>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</si>
  <si>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</si>
  <si>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</si>
  <si>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</si>
  <si>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</si>
  <si>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</si>
  <si>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</si>
  <si>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</si>
  <si>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</si>
  <si>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</si>
  <si>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</si>
  <si>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</si>
  <si>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</si>
  <si>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</si>
  <si>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</si>
  <si>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</si>
  <si>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</si>
  <si>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</si>
  <si>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</si>
  <si>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</si>
  <si>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</si>
  <si>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</si>
  <si>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</si>
  <si>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</si>
  <si>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</si>
  <si>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</si>
  <si>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</si>
  <si>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</si>
  <si>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</si>
  <si>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</si>
  <si>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</si>
  <si>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</si>
  <si>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</si>
  <si>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</si>
  <si>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</si>
  <si>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</si>
  <si>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</si>
  <si>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</si>
  <si>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</si>
  <si>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</si>
  <si>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</si>
  <si>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</si>
  <si>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</si>
  <si>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</si>
  <si>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</si>
  <si>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</si>
  <si>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</si>
  <si>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</si>
  <si>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</si>
  <si>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</si>
  <si>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</si>
  <si>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</si>
  <si>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</si>
  <si>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</si>
  <si>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</si>
  <si>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</si>
  <si>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</si>
  <si>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</si>
  <si>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</si>
  <si>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</si>
  <si>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</si>
  <si>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</si>
  <si>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</si>
  <si>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</si>
  <si>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</si>
  <si>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</si>
  <si>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</si>
  <si>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</si>
  <si>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</si>
  <si>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</si>
  <si>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</si>
  <si>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</si>
  <si>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</si>
  <si>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</si>
  <si>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</si>
  <si>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</si>
  <si>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</si>
  <si>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</si>
  <si>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</si>
  <si>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</si>
  <si>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</si>
  <si>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</si>
  <si>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</si>
  <si>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</si>
  <si>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</si>
  <si>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</si>
  <si>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</si>
  <si>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</si>
  <si>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</si>
  <si>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</si>
  <si>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</si>
  <si>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</si>
  <si>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</si>
  <si>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</si>
  <si>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</si>
  <si>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</si>
  <si>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</si>
  <si>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</si>
  <si>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</si>
  <si>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</si>
  <si>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</si>
  <si>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</si>
  <si>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</si>
  <si>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</si>
  <si>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</si>
  <si>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</si>
  <si>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</si>
  <si>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</si>
  <si>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</si>
  <si>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</si>
  <si>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</si>
  <si>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</si>
  <si>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</si>
  <si>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</si>
  <si>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</si>
  <si>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</si>
  <si>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</si>
  <si>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</si>
  <si>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</si>
  <si>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</si>
  <si>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</si>
  <si>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</si>
  <si>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</si>
  <si>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</si>
  <si>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</si>
  <si>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</si>
  <si>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</si>
  <si>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</si>
  <si>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</si>
  <si>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</si>
  <si>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</si>
  <si>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</si>
  <si>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</si>
  <si>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</si>
  <si>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</si>
  <si>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</si>
  <si>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</si>
  <si>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</si>
  <si>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</si>
  <si>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</si>
  <si>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</si>
  <si>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</si>
  <si>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</si>
  <si>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</si>
  <si>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</si>
  <si>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</si>
  <si>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</si>
  <si>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</si>
  <si>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</si>
  <si>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</si>
  <si>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</si>
  <si>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</si>
  <si>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</si>
  <si>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</si>
  <si>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</si>
  <si>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</si>
  <si>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</si>
  <si>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</si>
  <si>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</si>
  <si>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</si>
  <si>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</si>
  <si>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</si>
  <si>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</si>
  <si>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</si>
  <si>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</si>
  <si>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</si>
  <si>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</si>
  <si>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</si>
  <si>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</si>
  <si>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</si>
  <si>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</si>
  <si>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</si>
  <si>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</si>
  <si>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</si>
  <si>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</si>
  <si>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</si>
  <si>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</si>
  <si>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</si>
  <si>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</si>
  <si>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</si>
  <si>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</si>
  <si>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</si>
  <si>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</si>
  <si>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</si>
  <si>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</si>
  <si>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</si>
  <si>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</si>
  <si>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</si>
  <si>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</si>
  <si>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</si>
  <si>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</si>
  <si>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</si>
  <si>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</si>
  <si>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</si>
  <si>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</si>
  <si>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</si>
  <si>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</si>
  <si>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</si>
  <si>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</si>
  <si>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</si>
  <si>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</si>
  <si>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</si>
  <si>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</si>
  <si>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</si>
  <si>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</si>
  <si>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</si>
  <si>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</si>
  <si>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</si>
  <si>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</si>
  <si>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</si>
  <si>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</si>
  <si>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</si>
  <si>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</si>
  <si>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</si>
  <si>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</si>
  <si>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</si>
  <si>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</si>
  <si>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</si>
  <si>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</si>
  <si>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</si>
  <si>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</si>
  <si>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</si>
  <si>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</si>
  <si>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</si>
  <si>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</si>
  <si>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</si>
  <si>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</si>
  <si>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</si>
  <si>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</si>
  <si>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</si>
  <si>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</si>
  <si>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</si>
  <si>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</si>
  <si>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</si>
  <si>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</si>
  <si>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</si>
  <si>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</si>
  <si>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</si>
  <si>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</si>
  <si>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</si>
  <si>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</si>
  <si>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</si>
  <si>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</si>
  <si>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</si>
  <si>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</si>
  <si>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</si>
  <si>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</si>
  <si>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</si>
  <si>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</si>
  <si>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</si>
  <si>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</si>
  <si>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</si>
  <si>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</si>
  <si>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</si>
  <si>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</si>
  <si>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</si>
  <si>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</si>
  <si>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</si>
  <si>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</si>
  <si>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</si>
  <si>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</si>
  <si>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</si>
  <si>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</si>
  <si>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</si>
  <si>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</si>
  <si>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</si>
  <si>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</si>
  <si>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</si>
  <si>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</si>
  <si>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</si>
  <si>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</si>
  <si>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</si>
  <si>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</si>
  <si>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</si>
  <si>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</si>
  <si>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</si>
  <si>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</si>
  <si>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</si>
  <si>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</si>
  <si>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</si>
  <si>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</si>
  <si>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</si>
  <si>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</si>
  <si>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</si>
  <si>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</si>
  <si>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</si>
  <si>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</si>
  <si>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</si>
  <si>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</si>
  <si>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</si>
  <si>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</si>
  <si>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</si>
  <si>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</si>
  <si>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</si>
  <si>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</si>
  <si>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</si>
  <si>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</si>
  <si>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</si>
  <si>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</si>
  <si>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</si>
  <si>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</si>
  <si>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</si>
  <si>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</si>
  <si>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</si>
  <si>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</si>
  <si>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</si>
  <si>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</si>
  <si>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</si>
  <si>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</si>
  <si>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</si>
  <si>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</si>
  <si>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</si>
  <si>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</si>
  <si>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</si>
  <si>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</si>
  <si>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</si>
  <si>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</si>
  <si>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</si>
  <si>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</si>
  <si>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</si>
  <si>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</si>
  <si>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</si>
  <si>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</si>
  <si>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</si>
  <si>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</si>
  <si>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</si>
  <si>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</si>
  <si>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</si>
  <si>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</si>
  <si>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</si>
  <si>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</si>
  <si>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</si>
  <si>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</si>
  <si>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</si>
  <si>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</si>
  <si>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</si>
  <si>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</si>
  <si>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</si>
  <si>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</si>
  <si>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</si>
  <si>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</si>
  <si>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</si>
  <si>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</si>
  <si>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</si>
  <si>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</si>
  <si>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</si>
  <si>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</si>
  <si>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</si>
  <si>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</si>
  <si>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</si>
  <si>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</si>
  <si>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</si>
  <si>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</si>
  <si>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</si>
  <si>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</si>
  <si>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</si>
  <si>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</si>
  <si>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</si>
  <si>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</si>
  <si>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</si>
  <si>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</si>
  <si>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</si>
  <si>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</si>
  <si>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</si>
  <si>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</si>
  <si>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</si>
  <si>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</si>
  <si>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</si>
  <si>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</si>
  <si>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</si>
  <si>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</si>
  <si>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</si>
  <si>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</si>
  <si>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</si>
  <si>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</si>
  <si>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</si>
  <si>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</si>
  <si>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</si>
  <si>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</si>
  <si>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</si>
  <si>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</si>
  <si>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</si>
  <si>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</si>
  <si>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</si>
  <si>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</si>
  <si>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</si>
  <si>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</si>
  <si>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</si>
  <si>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</si>
  <si>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</si>
  <si>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</si>
  <si>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</si>
  <si>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</si>
  <si>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</si>
  <si>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</si>
  <si>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</si>
  <si>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</si>
  <si>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</si>
  <si>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</si>
  <si>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</si>
  <si>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</si>
  <si>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</si>
  <si>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</si>
  <si>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</si>
  <si>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</si>
  <si>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</si>
  <si>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</si>
  <si>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</si>
  <si>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</si>
  <si>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</si>
  <si>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</si>
  <si>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</si>
  <si>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</si>
  <si>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</si>
  <si>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</si>
  <si>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</si>
  <si>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</si>
  <si>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</si>
  <si>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</si>
  <si>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</si>
  <si>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</si>
  <si>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</si>
  <si>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</si>
  <si>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</si>
  <si>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</si>
  <si>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</si>
  <si>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</si>
  <si>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</si>
  <si>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</si>
  <si>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</si>
  <si>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</si>
  <si>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</si>
  <si>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</si>
  <si>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</si>
  <si>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</si>
  <si>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</si>
  <si>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</si>
  <si>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</si>
  <si>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</si>
  <si>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</si>
  <si>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</si>
  <si>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</si>
  <si>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</si>
  <si>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</si>
  <si>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</si>
  <si>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</si>
  <si>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</si>
  <si>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</si>
  <si>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</si>
  <si>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</si>
  <si>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</si>
  <si>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</si>
  <si>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</si>
  <si>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</si>
  <si>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</si>
  <si>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</si>
  <si>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</si>
  <si>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</si>
  <si>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</si>
  <si>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</si>
  <si>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</si>
  <si>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</si>
  <si>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</si>
  <si>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</si>
  <si>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</si>
  <si>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</si>
  <si>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</si>
  <si>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</si>
  <si>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</si>
  <si>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</si>
  <si>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</si>
  <si>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</si>
  <si>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</si>
  <si>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</si>
  <si>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</si>
  <si>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</si>
  <si>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</si>
  <si>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</si>
  <si>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</si>
  <si>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</si>
  <si>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</si>
  <si>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</si>
  <si>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</si>
  <si>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</si>
  <si>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</si>
  <si>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</si>
  <si>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</si>
  <si>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</si>
  <si>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</si>
  <si>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</si>
  <si>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</si>
  <si>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</si>
  <si>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</si>
  <si>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</si>
  <si>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</si>
  <si>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</si>
  <si>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</si>
  <si>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</si>
  <si>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</si>
  <si>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</si>
  <si>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</si>
  <si>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</si>
  <si>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</si>
  <si>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</si>
  <si>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</si>
  <si>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</si>
  <si>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</si>
  <si>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</si>
  <si>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</si>
  <si>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</si>
  <si>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</si>
  <si>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</si>
  <si>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</si>
  <si>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</si>
  <si>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</si>
  <si>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</si>
  <si>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</si>
  <si>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</si>
  <si>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</si>
  <si>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</si>
  <si>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</si>
  <si>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</si>
  <si>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</si>
  <si>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</si>
  <si>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</si>
  <si>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</si>
  <si>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</si>
  <si>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</si>
  <si>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</si>
  <si>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</si>
  <si>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</si>
  <si>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</si>
  <si>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</si>
  <si>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</si>
  <si>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</si>
  <si>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</si>
  <si>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</si>
  <si>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</si>
  <si>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</si>
  <si>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</si>
  <si>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</si>
  <si>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</si>
  <si>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</si>
  <si>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</si>
  <si>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</si>
  <si>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</si>
  <si>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</si>
  <si>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</si>
  <si>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</si>
  <si>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</si>
  <si>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</si>
  <si>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</si>
  <si>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</si>
  <si>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</si>
  <si>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</si>
  <si>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</si>
  <si>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</si>
  <si>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</si>
  <si>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</si>
  <si>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</si>
  <si>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</si>
  <si>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</si>
  <si>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</si>
  <si>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</si>
  <si>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</si>
  <si>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</si>
  <si>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</si>
  <si>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</si>
  <si>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</si>
  <si>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</si>
  <si>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</si>
  <si>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</si>
  <si>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</si>
  <si>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</si>
  <si>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</si>
  <si>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</si>
  <si>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</si>
  <si>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</si>
  <si>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</si>
  <si>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</si>
  <si>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</si>
  <si>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</si>
  <si>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</si>
  <si>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</si>
  <si>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</si>
  <si>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</si>
  <si>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</si>
  <si>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</si>
  <si>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</si>
  <si>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</si>
  <si>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</si>
  <si>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</si>
  <si>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</si>
  <si>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</si>
  <si>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</si>
  <si>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</si>
  <si>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</si>
  <si>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</si>
  <si>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</si>
  <si>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</si>
  <si>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</si>
  <si>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</si>
  <si>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</si>
  <si>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</si>
  <si>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</si>
  <si>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</si>
  <si>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</si>
  <si>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</si>
  <si>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</si>
  <si>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</si>
  <si>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</si>
  <si>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</si>
  <si>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</si>
  <si>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</si>
  <si>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</si>
  <si>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</si>
  <si>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</si>
  <si>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</si>
  <si>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</si>
  <si>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</si>
  <si>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</si>
  <si>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</si>
  <si>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</si>
  <si>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</si>
  <si>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</si>
  <si>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</si>
  <si>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</si>
  <si>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</si>
  <si>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</si>
  <si>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</si>
  <si>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</si>
  <si>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</si>
  <si>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</si>
  <si>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</si>
  <si>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</si>
  <si>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</si>
  <si>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</si>
  <si>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</si>
  <si>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</si>
  <si>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</si>
  <si>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</si>
  <si>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</si>
  <si>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</si>
  <si>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</si>
  <si>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</si>
  <si>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</si>
  <si>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</si>
  <si>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</si>
  <si>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</si>
  <si>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</si>
  <si>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</si>
  <si>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</si>
  <si>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</si>
  <si>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</si>
  <si>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</si>
  <si>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</si>
  <si>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</si>
  <si>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</si>
  <si>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</si>
  <si>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</si>
  <si>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</si>
  <si>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</si>
  <si>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</si>
  <si>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</si>
  <si>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</si>
  <si>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</si>
  <si>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</si>
  <si>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</si>
  <si>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</si>
  <si>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</si>
  <si>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</si>
  <si>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</si>
  <si>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</si>
  <si>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</si>
  <si>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</si>
  <si>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</si>
  <si>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</si>
  <si>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</si>
  <si>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</si>
  <si>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</si>
  <si>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</si>
  <si>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</si>
  <si>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</si>
  <si>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</si>
  <si>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</si>
  <si>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</si>
  <si>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</si>
  <si>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</si>
  <si>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</si>
  <si>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</si>
  <si>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</si>
  <si>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</si>
  <si>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</si>
  <si>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</si>
  <si>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</si>
  <si>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</si>
  <si>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</si>
  <si>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</si>
  <si>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</si>
  <si>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</si>
  <si>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</si>
  <si>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</si>
  <si>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</si>
  <si>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</si>
  <si>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</si>
  <si>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</si>
  <si>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</si>
  <si>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</si>
  <si>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</si>
  <si>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</si>
  <si>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</si>
  <si>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</si>
  <si>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</si>
  <si>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</si>
  <si>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</si>
  <si>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</si>
  <si>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</si>
  <si>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</si>
  <si>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</si>
  <si>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</si>
  <si>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</si>
  <si>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</si>
  <si>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</si>
  <si>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</si>
  <si>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</si>
  <si>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</si>
  <si>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</si>
  <si>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</si>
  <si>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</si>
  <si>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</si>
  <si>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</si>
  <si>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</si>
  <si>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</si>
  <si>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</si>
  <si>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</si>
  <si>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</si>
  <si>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</si>
  <si>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</si>
  <si>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</si>
  <si>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</si>
  <si>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</si>
  <si>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</si>
  <si>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</si>
  <si>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</si>
  <si>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</si>
  <si>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</si>
  <si>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</si>
  <si>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</si>
  <si>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</si>
  <si>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</si>
  <si>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</si>
  <si>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</si>
  <si>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</si>
  <si>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</si>
  <si>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</si>
  <si>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</si>
  <si>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</si>
  <si>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</si>
  <si>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</si>
  <si>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</si>
  <si>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</si>
  <si>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</si>
  <si>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</si>
  <si>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</si>
  <si>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</si>
  <si>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</si>
  <si>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</si>
  <si>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</si>
  <si>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</si>
  <si>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</si>
  <si>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</si>
  <si>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</si>
  <si>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</si>
  <si>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</si>
  <si>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</si>
  <si>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</si>
  <si>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</si>
  <si>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</si>
  <si>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</si>
  <si>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</si>
  <si>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</si>
  <si>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</si>
  <si>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</si>
  <si>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</si>
  <si>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</si>
  <si>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</si>
  <si>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</si>
  <si>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</si>
  <si>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</si>
  <si>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</si>
  <si>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</si>
  <si>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</si>
  <si>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</si>
  <si>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</si>
  <si>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</si>
  <si>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</si>
  <si>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</si>
  <si>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</si>
  <si>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</si>
  <si>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</si>
  <si>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</si>
  <si>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</si>
  <si>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</si>
  <si>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</si>
  <si>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</si>
  <si>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</si>
  <si>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</si>
  <si>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</si>
  <si>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</si>
  <si>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</si>
  <si>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</si>
  <si>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</si>
  <si>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</si>
  <si>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</si>
  <si>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</si>
  <si>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</si>
  <si>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</si>
  <si>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</si>
  <si>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</si>
  <si>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</si>
  <si>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</si>
  <si>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</si>
  <si>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</si>
  <si>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</si>
  <si>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</si>
  <si>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</si>
  <si>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</si>
  <si>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</si>
  <si>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</si>
  <si>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</si>
  <si>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</si>
  <si>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</si>
  <si>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</si>
  <si>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</si>
  <si>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</si>
  <si>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</si>
  <si>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</si>
  <si>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</si>
  <si>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</si>
  <si>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</si>
  <si>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</si>
  <si>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</si>
  <si>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</si>
  <si>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</si>
  <si>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</si>
  <si>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</si>
  <si>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</si>
  <si>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</si>
  <si>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</si>
  <si>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</si>
  <si>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</si>
  <si>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</si>
  <si>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</si>
  <si>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</si>
  <si>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</si>
  <si>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</si>
  <si>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</si>
  <si>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</si>
  <si>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</si>
  <si>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</si>
  <si>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</si>
  <si>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</si>
  <si>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</si>
  <si>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</si>
  <si>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</si>
  <si>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</si>
  <si>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</si>
  <si>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</si>
  <si>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</si>
  <si>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</si>
  <si>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</si>
  <si>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</si>
  <si>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</si>
  <si>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</si>
  <si>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</si>
  <si>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</si>
  <si>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</si>
  <si>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</si>
  <si>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</si>
  <si>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</si>
  <si>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</si>
  <si>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</si>
  <si>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</si>
  <si>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</si>
  <si>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</si>
  <si>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</si>
  <si>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</si>
  <si>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</si>
  <si>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</si>
  <si>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</si>
  <si>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</si>
  <si>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</si>
  <si>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</si>
  <si>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</si>
  <si>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</si>
  <si>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</si>
  <si>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</si>
  <si>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</si>
  <si>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</si>
  <si>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</si>
  <si>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</si>
  <si>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</si>
  <si>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</si>
  <si>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</si>
  <si>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</si>
  <si>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</si>
  <si>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</si>
  <si>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</si>
  <si>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</si>
  <si>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</si>
  <si>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</si>
  <si>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</si>
  <si>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</si>
  <si>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</si>
  <si>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</si>
  <si>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</si>
  <si>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</si>
  <si>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</si>
  <si>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</si>
  <si>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</si>
  <si>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</si>
  <si>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</si>
  <si>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</si>
  <si>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</si>
  <si>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</si>
  <si>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</si>
  <si>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</si>
  <si>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</si>
  <si>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</si>
  <si>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</si>
  <si>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</si>
  <si>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</si>
  <si>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</si>
  <si>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</si>
  <si>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</si>
  <si>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</si>
  <si>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</si>
  <si>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</si>
  <si>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</si>
  <si>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</si>
  <si>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</si>
  <si>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</si>
  <si>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</si>
  <si>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</si>
  <si>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</si>
  <si>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</si>
  <si>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</si>
  <si>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</si>
  <si>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</si>
  <si>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</si>
  <si>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</si>
  <si>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</si>
  <si>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</si>
  <si>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</si>
  <si>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</si>
  <si>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</si>
  <si>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</si>
  <si>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</si>
  <si>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</si>
  <si>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</si>
  <si>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</si>
  <si>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</si>
  <si>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</si>
  <si>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</si>
  <si>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</si>
  <si>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</si>
  <si>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</si>
  <si>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</si>
  <si>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</si>
  <si>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</si>
  <si>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</si>
  <si>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</si>
  <si>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</si>
  <si>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</si>
  <si>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</si>
  <si>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</si>
  <si>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</si>
  <si>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</si>
  <si>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</si>
  <si>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</si>
  <si>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</si>
  <si>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</si>
  <si>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</si>
  <si>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</si>
  <si>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</si>
  <si>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</si>
  <si>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</si>
  <si>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</si>
  <si>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</si>
  <si>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</si>
  <si>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</si>
  <si>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</si>
  <si>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</si>
  <si>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</si>
  <si>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</si>
  <si>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</si>
  <si>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</si>
  <si>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</si>
  <si>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</si>
  <si>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</si>
  <si>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</si>
  <si>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</si>
  <si>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</si>
  <si>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</si>
  <si>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</si>
  <si>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</si>
  <si>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</si>
  <si>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</si>
  <si>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</si>
  <si>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</si>
  <si>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</si>
  <si>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</si>
  <si>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</si>
  <si>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</si>
  <si>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</si>
  <si>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</si>
  <si>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</si>
  <si>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</si>
  <si>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</si>
  <si>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</si>
  <si>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</si>
  <si>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</si>
  <si>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</si>
  <si>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</si>
  <si>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</si>
  <si>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</si>
  <si>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</si>
  <si>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</si>
  <si>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</si>
  <si>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</si>
  <si>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</si>
  <si>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</si>
  <si>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</si>
  <si>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</si>
  <si>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</si>
  <si>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</si>
  <si>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</si>
  <si>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</si>
  <si>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</si>
  <si>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</si>
  <si>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</si>
  <si>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</si>
  <si>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</si>
  <si>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</si>
  <si>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</si>
  <si>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</si>
  <si>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</si>
  <si>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</si>
  <si>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</si>
  <si>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</si>
  <si>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</si>
  <si>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</si>
  <si>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</si>
  <si>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</si>
  <si>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</si>
  <si>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</si>
  <si>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</si>
  <si>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</si>
  <si>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</si>
  <si>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</si>
  <si>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</si>
  <si>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</si>
  <si>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</si>
  <si>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</si>
  <si>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</si>
  <si>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</si>
  <si>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</si>
  <si>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</si>
  <si>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</si>
  <si>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</si>
  <si>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</si>
  <si>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</si>
  <si>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</si>
  <si>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</si>
  <si>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</si>
  <si>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</si>
  <si>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</si>
  <si>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</si>
  <si>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</si>
  <si>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</si>
  <si>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</si>
  <si>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</si>
  <si>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</si>
  <si>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</si>
  <si>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</si>
  <si>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</si>
  <si>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</si>
  <si>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</si>
  <si>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</si>
  <si>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</si>
  <si>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</si>
  <si>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</si>
  <si>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</si>
  <si>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</si>
  <si>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</si>
  <si>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</si>
  <si>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</si>
  <si>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</si>
  <si>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</si>
  <si>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</si>
  <si>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</si>
  <si>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</si>
  <si>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</si>
  <si>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</si>
  <si>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</si>
  <si>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</si>
  <si>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</si>
  <si>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</si>
  <si>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</si>
  <si>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</si>
  <si>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</si>
  <si>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</si>
  <si>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</si>
  <si>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</si>
  <si>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</si>
  <si>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</si>
  <si>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</si>
  <si>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</si>
  <si>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</si>
  <si>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</si>
  <si>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</si>
  <si>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</si>
  <si>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</si>
  <si>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</si>
  <si>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</si>
  <si>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</si>
  <si>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</si>
  <si>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</si>
  <si>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</si>
  <si>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</si>
  <si>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</si>
  <si>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</si>
  <si>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</si>
  <si>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</si>
  <si>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</si>
  <si>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</si>
  <si>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</si>
  <si>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</si>
  <si>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</si>
  <si>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</si>
  <si>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</si>
  <si>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</si>
  <si>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</si>
  <si>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</si>
  <si>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</si>
  <si>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</si>
  <si>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</si>
  <si>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</si>
  <si>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</si>
  <si>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</si>
  <si>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</si>
  <si>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</si>
  <si>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</si>
  <si>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</si>
  <si>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</si>
  <si>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</si>
  <si>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</si>
  <si>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</si>
  <si>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</si>
  <si>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</si>
  <si>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</si>
  <si>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</si>
  <si>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</si>
  <si>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</si>
  <si>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</si>
  <si>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</si>
  <si>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</si>
  <si>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</si>
  <si>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</si>
  <si>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</si>
  <si>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</si>
  <si>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</si>
  <si>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</si>
  <si>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</si>
  <si>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</si>
  <si>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</si>
  <si>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</si>
  <si>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</si>
  <si>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</si>
  <si>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</si>
  <si>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</si>
  <si>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</si>
  <si>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</si>
  <si>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</si>
  <si>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</si>
  <si>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</si>
  <si>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</si>
  <si>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</si>
  <si>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</si>
  <si>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</si>
  <si>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</si>
  <si>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</si>
  <si>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</si>
  <si>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</si>
  <si>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</si>
  <si>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</si>
  <si>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</si>
  <si>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</si>
  <si>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</si>
  <si>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</si>
  <si>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</si>
  <si>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</si>
  <si>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</si>
  <si>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</si>
  <si>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</si>
  <si>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</si>
  <si>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</si>
  <si>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</si>
  <si>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</si>
  <si>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</si>
  <si>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</si>
  <si>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</si>
  <si>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</si>
  <si>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</si>
  <si>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</si>
  <si>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</si>
  <si>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</si>
  <si>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</si>
  <si>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</si>
  <si>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</si>
  <si>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</si>
  <si>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</si>
  <si>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</si>
  <si>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</si>
  <si>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</si>
  <si>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</si>
  <si>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</si>
  <si>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</si>
  <si>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</si>
  <si>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</si>
  <si>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</si>
  <si>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</si>
  <si>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</si>
  <si>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</si>
  <si>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</si>
  <si>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</si>
  <si>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</si>
  <si>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</si>
  <si>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</si>
  <si>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</si>
  <si>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</si>
  <si>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</si>
  <si>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</si>
  <si>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</si>
  <si>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</si>
  <si>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</si>
  <si>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</si>
  <si>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</si>
  <si>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</si>
  <si>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</si>
  <si>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</si>
  <si>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</si>
  <si>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</si>
  <si>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</si>
  <si>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</si>
  <si>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</si>
  <si>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</si>
  <si>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</si>
  <si>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</si>
  <si>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</si>
  <si>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</si>
  <si>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</si>
  <si>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</si>
  <si>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</si>
  <si>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</si>
  <si>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</si>
  <si>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</si>
  <si>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</si>
  <si>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</si>
  <si>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</si>
  <si>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</si>
  <si>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</si>
  <si>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</si>
  <si>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</si>
  <si>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</si>
  <si>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</si>
  <si>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</si>
  <si>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</si>
  <si>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</si>
  <si>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</si>
  <si>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</si>
  <si>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</si>
  <si>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</si>
  <si>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</si>
  <si>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</si>
  <si>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</si>
  <si>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</si>
  <si>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</si>
  <si>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</si>
  <si>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</si>
  <si>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</si>
  <si>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</si>
  <si>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</si>
  <si>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</si>
  <si>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</si>
  <si>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</si>
  <si>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</si>
  <si>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</si>
  <si>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</si>
  <si>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</si>
  <si>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</si>
  <si>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</si>
  <si>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</si>
  <si>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</si>
  <si>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</si>
  <si>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</si>
  <si>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</si>
  <si>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</si>
  <si>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</si>
  <si>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</si>
  <si>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</si>
  <si>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</si>
  <si>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</si>
  <si>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</si>
  <si>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</si>
  <si>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</si>
  <si>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</si>
  <si>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</si>
  <si>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</si>
  <si>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</si>
  <si>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</si>
  <si>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</si>
  <si>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</si>
  <si>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</si>
  <si>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</si>
  <si>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</si>
  <si>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</si>
  <si>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</si>
  <si>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</si>
  <si>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</si>
  <si>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</si>
  <si>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</si>
  <si>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</si>
  <si>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</si>
  <si>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</si>
  <si>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</si>
  <si>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</si>
  <si>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</si>
  <si>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</si>
  <si>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</si>
  <si>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</si>
  <si>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</si>
  <si>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</si>
  <si>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</si>
  <si>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</si>
  <si>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</si>
  <si>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</si>
  <si>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</si>
  <si>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</si>
  <si>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</si>
  <si>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</si>
  <si>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</si>
  <si>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</si>
  <si>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</si>
  <si>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</si>
  <si>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</si>
  <si>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</si>
  <si>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</si>
  <si>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</si>
  <si>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</si>
  <si>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</si>
  <si>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</si>
  <si>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</si>
  <si>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</si>
  <si>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</si>
  <si>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</si>
  <si>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</si>
  <si>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</si>
  <si>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</si>
  <si>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</si>
  <si>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</si>
  <si>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</si>
  <si>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</si>
  <si>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</si>
  <si>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</si>
  <si>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</si>
  <si>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</si>
  <si>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</si>
  <si>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</si>
  <si>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</si>
  <si>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</si>
  <si>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</si>
  <si>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</si>
  <si>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</si>
  <si>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</si>
  <si>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</si>
  <si>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</si>
  <si>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</si>
  <si>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</si>
  <si>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</si>
  <si>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</si>
  <si>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</si>
  <si>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</si>
  <si>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</si>
  <si>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</si>
  <si>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</si>
  <si>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</si>
  <si>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</si>
  <si>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</si>
  <si>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</si>
  <si>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</si>
  <si>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</si>
  <si>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</si>
  <si>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</si>
  <si>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</si>
  <si>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</si>
  <si>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</si>
  <si>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</si>
  <si>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</si>
  <si>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</si>
  <si>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</si>
  <si>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</si>
  <si>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</si>
  <si>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</si>
  <si>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</si>
  <si>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</si>
  <si>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</si>
  <si>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</si>
  <si>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</si>
  <si>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</si>
  <si>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</si>
  <si>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</si>
  <si>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</si>
  <si>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</si>
  <si>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</si>
  <si>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</si>
  <si>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</si>
  <si>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</si>
  <si>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</si>
  <si>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</si>
  <si>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</si>
  <si>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</si>
  <si>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</si>
  <si>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</si>
  <si>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</si>
  <si>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</si>
  <si>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</si>
  <si>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</si>
  <si>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</si>
  <si>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</si>
  <si>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</si>
  <si>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</si>
  <si>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</si>
  <si>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</si>
  <si>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</si>
  <si>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</si>
  <si>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</si>
  <si>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</si>
  <si>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</si>
  <si>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</si>
  <si>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</si>
  <si>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</si>
  <si>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</si>
  <si>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</si>
  <si>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</si>
  <si>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</si>
  <si>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</si>
  <si>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</si>
  <si>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</si>
  <si>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</si>
  <si>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</si>
  <si>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</si>
  <si>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</si>
  <si>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</si>
  <si>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</si>
  <si>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</si>
  <si>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</si>
  <si>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</si>
  <si>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</si>
  <si>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</si>
  <si>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</si>
  <si>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</si>
  <si>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</si>
  <si>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</si>
  <si>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</si>
  <si>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</si>
  <si>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</si>
  <si>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</si>
  <si>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</si>
  <si>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</si>
  <si>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</si>
  <si>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</si>
  <si>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</si>
  <si>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</si>
  <si>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</si>
  <si>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</si>
  <si>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</si>
  <si>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</si>
  <si>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</si>
  <si>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</si>
  <si>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</si>
  <si>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</si>
  <si>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</si>
  <si>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</si>
  <si>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</si>
  <si>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</si>
  <si>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</si>
  <si>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</si>
  <si>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</si>
  <si>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</si>
  <si>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</si>
  <si>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</si>
  <si>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</si>
  <si>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</si>
  <si>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</si>
  <si>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</si>
  <si>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</si>
  <si>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</si>
  <si>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</si>
  <si>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</si>
  <si>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</si>
  <si>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</si>
  <si>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</si>
  <si>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</si>
  <si>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</si>
  <si>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</si>
  <si>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</si>
  <si>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</si>
  <si>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</si>
  <si>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</si>
  <si>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</si>
  <si>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</si>
  <si>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</si>
  <si>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</si>
  <si>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</si>
  <si>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</si>
  <si>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</si>
  <si>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</si>
  <si>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</si>
  <si>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</si>
  <si>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</si>
  <si>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</si>
  <si>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</si>
  <si>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</si>
  <si>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</si>
  <si>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</si>
  <si>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</si>
  <si>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</si>
  <si>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</si>
  <si>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</si>
  <si>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</si>
  <si>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</si>
  <si>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</si>
  <si>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</si>
  <si>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</si>
  <si>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</si>
  <si>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</si>
  <si>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</si>
  <si>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</si>
  <si>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</si>
  <si>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</si>
  <si>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</si>
  <si>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</si>
  <si>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</si>
  <si>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</si>
  <si>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</si>
  <si>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</si>
  <si>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</si>
  <si>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</si>
  <si>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</si>
  <si>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</si>
  <si>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</si>
  <si>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</si>
  <si>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</si>
  <si>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</si>
  <si>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</si>
  <si>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</si>
  <si>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</si>
  <si>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</si>
  <si>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</si>
  <si>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</si>
  <si>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</si>
  <si>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</si>
  <si>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</si>
  <si>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</si>
  <si>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</si>
  <si>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</si>
  <si>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</si>
  <si>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</si>
  <si>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</si>
  <si>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</si>
  <si>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</si>
  <si>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</si>
  <si>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</si>
  <si>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</si>
  <si>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</si>
  <si>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</si>
  <si>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</si>
  <si>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</si>
  <si>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</si>
  <si>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</si>
  <si>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</si>
  <si>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</si>
  <si>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</si>
  <si>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</si>
  <si>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</si>
  <si>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</si>
  <si>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</si>
  <si>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</si>
  <si>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</si>
  <si>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</si>
  <si>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</si>
  <si>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</si>
  <si>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</si>
  <si>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</si>
  <si>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</si>
  <si>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</si>
  <si>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</si>
  <si>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</si>
  <si>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</si>
  <si>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</si>
  <si>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</si>
  <si>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</si>
  <si>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</si>
  <si>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</si>
  <si>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</si>
  <si>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</si>
  <si>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</si>
  <si>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</si>
  <si>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</si>
  <si>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</si>
  <si>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</si>
  <si>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</si>
  <si>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</si>
  <si>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</si>
  <si>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</si>
  <si>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</si>
  <si>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</si>
  <si>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</si>
  <si>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</si>
  <si>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</si>
  <si>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</si>
  <si>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</si>
  <si>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</si>
  <si>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</si>
  <si>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</si>
  <si>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</si>
  <si>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</si>
  <si>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</si>
  <si>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</si>
  <si>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</si>
  <si>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</si>
  <si>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</si>
  <si>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</si>
  <si>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</si>
  <si>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</si>
  <si>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</si>
  <si>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</si>
  <si>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</si>
  <si>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</si>
  <si>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</si>
  <si>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</si>
  <si>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</si>
  <si>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</si>
  <si>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</si>
  <si>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</si>
  <si>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</si>
  <si>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</si>
  <si>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</si>
  <si>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</si>
  <si>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</si>
  <si>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</si>
  <si>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</si>
  <si>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</si>
  <si>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</si>
  <si>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</si>
  <si>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</si>
  <si>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</si>
  <si>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</si>
  <si>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</si>
  <si>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</si>
  <si>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</si>
  <si>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</si>
  <si>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</si>
  <si>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</si>
  <si>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</si>
  <si>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</si>
  <si>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</si>
  <si>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</si>
  <si>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</si>
  <si>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</si>
  <si>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</si>
  <si>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</si>
  <si>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</si>
  <si>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</si>
  <si>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</si>
  <si>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</si>
  <si>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</si>
  <si>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</si>
  <si>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</si>
  <si>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</si>
  <si>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</si>
  <si>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</si>
  <si>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</si>
  <si>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</si>
  <si>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</si>
  <si>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</si>
  <si>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</si>
  <si>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</si>
  <si>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</si>
  <si>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</si>
  <si>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</si>
  <si>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</si>
  <si>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</si>
  <si>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</si>
  <si>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</si>
  <si>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</si>
  <si>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</si>
  <si>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</si>
  <si>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</si>
  <si>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</si>
  <si>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</si>
  <si>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</si>
  <si>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</si>
  <si>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</si>
  <si>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</si>
  <si>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</si>
  <si>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</si>
  <si>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</si>
  <si>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</si>
  <si>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</si>
  <si>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</si>
  <si>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</si>
  <si>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</si>
  <si>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</si>
  <si>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</si>
  <si>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</si>
  <si>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</si>
  <si>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</si>
  <si>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</si>
  <si>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</si>
  <si>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</si>
  <si>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</si>
  <si>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</si>
  <si>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</si>
  <si>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</si>
  <si>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</si>
  <si>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</si>
  <si>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</si>
  <si>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</si>
  <si>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</si>
  <si>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</si>
  <si>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</si>
  <si>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</si>
  <si>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</si>
  <si>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</si>
  <si>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</si>
  <si>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</si>
  <si>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</si>
  <si>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</si>
  <si>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</si>
  <si>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</si>
  <si>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</si>
  <si>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</si>
  <si>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</si>
  <si>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</si>
  <si>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</si>
  <si>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</si>
  <si>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</si>
  <si>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</si>
  <si>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</si>
  <si>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</si>
  <si>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</si>
  <si>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</si>
  <si>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</si>
  <si>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</si>
  <si>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</si>
  <si>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</si>
  <si>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</si>
  <si>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</si>
  <si>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</si>
  <si>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</si>
  <si>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</si>
  <si>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</si>
  <si>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</si>
  <si>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</si>
  <si>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</si>
  <si>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</si>
  <si>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</si>
  <si>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</si>
  <si>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</si>
  <si>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</si>
  <si>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</si>
  <si>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</si>
  <si>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</si>
  <si>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</si>
  <si>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</si>
  <si>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</si>
  <si>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</si>
  <si>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</si>
  <si>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</si>
  <si>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</si>
  <si>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</si>
  <si>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</si>
  <si>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</si>
  <si>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</si>
  <si>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</si>
  <si>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</si>
  <si>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</si>
  <si>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</si>
  <si>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</si>
  <si>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</si>
  <si>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</si>
  <si>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</si>
  <si>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</si>
  <si>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</si>
  <si>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</si>
  <si>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</si>
  <si>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</si>
  <si>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</si>
  <si>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</si>
  <si>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</si>
  <si>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</si>
  <si>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</si>
  <si>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</si>
  <si>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</si>
  <si>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</si>
  <si>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</si>
  <si>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</si>
  <si>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</si>
  <si>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</si>
  <si>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</si>
  <si>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</si>
  <si>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</si>
  <si>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</si>
  <si>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</si>
  <si>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</si>
  <si>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</si>
  <si>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</si>
  <si>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</si>
  <si>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</si>
  <si>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</si>
  <si>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</si>
  <si>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</si>
  <si>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</si>
  <si>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</si>
  <si>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</si>
  <si>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</si>
  <si>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</si>
  <si>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</si>
  <si>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</si>
  <si>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</si>
  <si>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</si>
  <si>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</si>
  <si>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</si>
  <si>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</si>
  <si>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</si>
  <si>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</si>
  <si>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</si>
  <si>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</si>
  <si>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</si>
  <si>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</si>
  <si>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</si>
  <si>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</si>
  <si>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</si>
  <si>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</si>
  <si>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</si>
  <si>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</si>
  <si>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</si>
  <si>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</si>
  <si>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</si>
  <si>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</si>
  <si>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</si>
  <si>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</si>
  <si>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</si>
  <si>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</si>
  <si>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</si>
  <si>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</si>
  <si>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</si>
  <si>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</si>
  <si>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</si>
  <si>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</si>
  <si>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</si>
  <si>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</si>
  <si>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</si>
  <si>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</si>
  <si>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</si>
  <si>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</si>
  <si>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</si>
  <si>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</si>
  <si>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</si>
  <si>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</si>
  <si>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</si>
  <si>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</si>
  <si>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</si>
  <si>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</si>
  <si>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</si>
  <si>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</si>
  <si>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</si>
  <si>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</si>
  <si>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</si>
  <si>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</si>
  <si>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</si>
  <si>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</si>
  <si>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</si>
  <si>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</si>
  <si>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</si>
  <si>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</si>
  <si>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</si>
  <si>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</si>
  <si>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</si>
  <si>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</si>
  <si>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</si>
  <si>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</si>
  <si>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</si>
  <si>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</si>
  <si>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</si>
  <si>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</si>
  <si>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</si>
  <si>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</si>
  <si>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</si>
  <si>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</si>
  <si>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</si>
  <si>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</si>
  <si>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</si>
  <si>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</si>
  <si>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</si>
  <si>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</si>
  <si>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</si>
  <si>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</si>
  <si>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</si>
  <si>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</si>
  <si>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</si>
  <si>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</si>
  <si>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</si>
  <si>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</si>
  <si>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</si>
  <si>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</si>
  <si>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</si>
  <si>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</si>
  <si>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</si>
  <si>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</si>
  <si>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</si>
  <si>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</si>
  <si>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</si>
  <si>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</si>
  <si>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</si>
  <si>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</si>
  <si>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</si>
  <si>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</si>
  <si>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</si>
  <si>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</si>
  <si>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</si>
  <si>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</si>
  <si>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</si>
  <si>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</si>
  <si>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</si>
  <si>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</si>
  <si>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</si>
  <si>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</si>
  <si>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</si>
  <si>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</si>
  <si>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</si>
  <si>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</si>
  <si>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</si>
  <si>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</si>
  <si>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</si>
  <si>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</si>
  <si>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</si>
  <si>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</si>
  <si>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</si>
  <si>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</si>
  <si>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</si>
  <si>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</si>
  <si>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</si>
  <si>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</si>
  <si>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</si>
  <si>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</si>
  <si>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</si>
  <si>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</si>
  <si>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</si>
  <si>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</si>
  <si>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</si>
  <si>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</si>
  <si>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</si>
  <si>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</si>
  <si>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</si>
  <si>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</si>
  <si>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</si>
  <si>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</si>
  <si>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</si>
  <si>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</si>
  <si>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</si>
  <si>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</si>
  <si>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</si>
  <si>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</si>
  <si>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</si>
  <si>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</si>
  <si>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</si>
  <si>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</si>
  <si>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</si>
  <si>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</si>
  <si>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</si>
  <si>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</si>
  <si>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</si>
  <si>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</si>
  <si>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</si>
  <si>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</si>
  <si>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</si>
  <si>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</si>
  <si>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</si>
  <si>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</si>
  <si>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</si>
  <si>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</si>
  <si>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</si>
  <si>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</si>
  <si>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</si>
  <si>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</si>
  <si>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</si>
  <si>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</si>
  <si>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</si>
  <si>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</si>
  <si>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</si>
  <si>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</si>
  <si>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</si>
  <si>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</si>
  <si>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</si>
  <si>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</si>
  <si>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</si>
  <si>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</si>
  <si>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</si>
  <si>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</si>
  <si>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</si>
  <si>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</si>
  <si>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</si>
  <si>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</si>
  <si>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</si>
  <si>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</si>
  <si>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</si>
  <si>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</si>
  <si>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</si>
  <si>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</si>
  <si>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</si>
  <si>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</si>
  <si>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</si>
  <si>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</si>
  <si>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</si>
  <si>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</si>
  <si>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</si>
  <si>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</si>
  <si>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</si>
  <si>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</si>
  <si>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</si>
  <si>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</si>
  <si>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</si>
  <si>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</si>
  <si>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</si>
  <si>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</si>
  <si>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</si>
  <si>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</si>
  <si>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</si>
  <si>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</si>
  <si>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</si>
  <si>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</si>
  <si>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</si>
  <si>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</si>
  <si>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</si>
  <si>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</si>
  <si>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</si>
  <si>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</si>
  <si>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</si>
  <si>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</si>
  <si>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</si>
  <si>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</si>
  <si>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</si>
  <si>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</si>
  <si>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</si>
  <si>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</si>
  <si>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</si>
  <si>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</si>
  <si>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</si>
  <si>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</si>
  <si>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</si>
  <si>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</si>
  <si>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</si>
  <si>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</si>
  <si>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</si>
  <si>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</si>
  <si>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</si>
  <si>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</si>
  <si>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</si>
  <si>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</si>
  <si>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</si>
  <si>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</si>
  <si>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</si>
  <si>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</si>
  <si>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</si>
  <si>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</si>
  <si>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</si>
  <si>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</si>
  <si>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</si>
  <si>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</si>
  <si>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</si>
  <si>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</si>
  <si>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</si>
  <si>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</si>
  <si>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</si>
  <si>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</si>
  <si>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</si>
  <si>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</si>
  <si>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</si>
  <si>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</si>
  <si>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</si>
  <si>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</si>
  <si>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</si>
  <si>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</si>
  <si>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</si>
  <si>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</si>
  <si>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</si>
  <si>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</si>
  <si>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</si>
  <si>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</si>
  <si>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</si>
  <si>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</si>
  <si>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</si>
  <si>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</si>
  <si>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</si>
  <si>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</si>
  <si>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</si>
  <si>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</si>
  <si>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</si>
  <si>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</si>
  <si>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</si>
  <si>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</si>
  <si>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</si>
  <si>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</si>
  <si>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</si>
  <si>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</si>
  <si>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</si>
  <si>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</si>
  <si>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</si>
  <si>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</si>
  <si>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</si>
  <si>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</si>
  <si>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</si>
  <si>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</si>
  <si>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</si>
  <si>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</si>
  <si>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</si>
  <si>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</si>
  <si>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</si>
  <si>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</si>
  <si>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</si>
  <si>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</si>
  <si>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</si>
  <si>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</si>
  <si>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</si>
  <si>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</si>
  <si>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</si>
  <si>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</si>
  <si>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</si>
  <si>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</si>
  <si>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</si>
  <si>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</si>
  <si>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</si>
  <si>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</si>
  <si>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</si>
  <si>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</si>
  <si>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</si>
  <si>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</si>
  <si>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</si>
  <si>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</si>
  <si>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</si>
  <si>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</si>
  <si>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</si>
  <si>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</si>
  <si>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</si>
  <si>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</si>
  <si>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</si>
  <si>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</si>
  <si>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</si>
  <si>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</si>
  <si>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</si>
  <si>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</si>
  <si>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</si>
  <si>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</si>
  <si>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</si>
  <si>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</si>
  <si>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</si>
  <si>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</si>
  <si>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</si>
  <si>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</si>
  <si>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</si>
  <si>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</si>
  <si>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</si>
  <si>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</si>
  <si>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</si>
  <si>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</si>
  <si>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</si>
  <si>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</si>
  <si>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</si>
  <si>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</si>
  <si>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</si>
  <si>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</si>
  <si>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</si>
  <si>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</si>
  <si>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</si>
  <si>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</si>
  <si>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</si>
  <si>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</si>
  <si>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</si>
  <si>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</si>
  <si>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</si>
  <si>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</si>
  <si>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</si>
  <si>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</si>
  <si>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</si>
  <si>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</si>
  <si>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</si>
  <si>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</si>
  <si>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</si>
  <si>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</si>
  <si>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</si>
  <si>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</si>
  <si>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</si>
  <si>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</si>
  <si>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</si>
  <si>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</si>
  <si>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</si>
  <si>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</si>
  <si>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</si>
  <si>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</si>
  <si>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</si>
  <si>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</si>
  <si>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</si>
  <si>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</si>
  <si>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</si>
  <si>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</si>
  <si>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</si>
  <si>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</si>
  <si>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</si>
  <si>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</si>
  <si>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</si>
  <si>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</si>
  <si>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</si>
  <si>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</si>
  <si>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</si>
  <si>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</si>
  <si>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</si>
  <si>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</si>
  <si>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</si>
  <si>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</si>
  <si>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</si>
  <si>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</si>
  <si>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</si>
  <si>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</si>
  <si>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</si>
  <si>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</si>
  <si>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</si>
  <si>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</si>
  <si>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</si>
  <si>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</si>
  <si>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</si>
  <si>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</si>
  <si>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</si>
  <si>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</si>
  <si>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</si>
  <si>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</si>
  <si>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</si>
  <si>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</si>
  <si>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</si>
  <si>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</si>
  <si>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</si>
  <si>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</si>
  <si>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</si>
  <si>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</si>
  <si>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</si>
  <si>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</si>
  <si>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</si>
  <si>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</si>
  <si>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</si>
  <si>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</si>
  <si>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</si>
  <si>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</si>
  <si>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</si>
  <si>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</si>
  <si>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</si>
  <si>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</si>
  <si>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</si>
  <si>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</si>
  <si>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</si>
  <si>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</si>
  <si>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</si>
  <si>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</si>
  <si>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</si>
  <si>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</si>
  <si>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</si>
  <si>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</si>
  <si>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</si>
  <si>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</si>
  <si>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</si>
  <si>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</si>
  <si>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</si>
  <si>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</si>
  <si>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</si>
  <si>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</si>
  <si>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</si>
  <si>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</si>
  <si>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</si>
  <si>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</si>
  <si>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</si>
  <si>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</si>
  <si>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</si>
  <si>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</si>
  <si>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</si>
  <si>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</si>
  <si>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</si>
  <si>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</si>
  <si>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</si>
  <si>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</si>
  <si>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</si>
  <si>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</si>
  <si>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</si>
  <si>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</si>
  <si>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</si>
  <si>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</si>
  <si>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</si>
  <si>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</si>
  <si>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</si>
  <si>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</si>
  <si>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</si>
  <si>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</si>
  <si>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</si>
  <si>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</si>
  <si>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</si>
  <si>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</si>
  <si>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</si>
  <si>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</si>
  <si>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</si>
  <si>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</si>
  <si>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</si>
  <si>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</si>
  <si>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</si>
  <si>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</si>
  <si>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</si>
  <si>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</si>
  <si>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</si>
  <si>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</si>
  <si>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</si>
  <si>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</si>
  <si>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</si>
  <si>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</si>
  <si>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</si>
  <si>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</si>
  <si>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</si>
  <si>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</si>
  <si>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</si>
  <si>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</si>
  <si>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</si>
  <si>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</si>
  <si>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</si>
  <si>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</si>
  <si>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</si>
  <si>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</si>
  <si>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</si>
  <si>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</si>
  <si>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</si>
  <si>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</si>
  <si>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</si>
  <si>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</si>
  <si>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</si>
  <si>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</si>
  <si>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</si>
  <si>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</si>
  <si>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</si>
  <si>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</si>
  <si>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</si>
  <si>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</si>
  <si>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</si>
  <si>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</si>
  <si>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</si>
  <si>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</si>
  <si>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</si>
  <si>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</si>
  <si>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</si>
  <si>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</si>
  <si>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</si>
  <si>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</si>
  <si>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</si>
  <si>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</si>
  <si>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</si>
  <si>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</si>
  <si>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</si>
  <si>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</si>
  <si>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</si>
  <si>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</si>
  <si>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</si>
  <si>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</si>
  <si>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</si>
  <si>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</si>
  <si>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</si>
  <si>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</si>
  <si>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</si>
  <si>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</si>
  <si>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</si>
  <si>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</si>
  <si>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</si>
  <si>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</si>
  <si>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</si>
  <si>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</si>
  <si>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</si>
  <si>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</si>
  <si>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</si>
  <si>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</si>
  <si>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</si>
  <si>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</si>
  <si>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</si>
  <si>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</si>
  <si>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</si>
  <si>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</si>
  <si>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</si>
  <si>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</si>
  <si>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</si>
  <si>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</si>
  <si>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</si>
  <si>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</si>
  <si>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</si>
  <si>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</si>
  <si>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</si>
  <si>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</si>
  <si>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</si>
  <si>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</si>
  <si>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</si>
  <si>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</si>
  <si>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</si>
  <si>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</si>
  <si>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</si>
  <si>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</si>
  <si>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</si>
  <si>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</si>
  <si>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</si>
  <si>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</si>
  <si>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</si>
  <si>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</si>
  <si>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</si>
  <si>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</si>
  <si>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</si>
  <si>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</si>
  <si>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</si>
  <si>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</si>
  <si>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</si>
  <si>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</si>
  <si>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</si>
  <si>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</si>
  <si>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</si>
  <si>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</si>
  <si>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</si>
  <si>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</si>
  <si>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</si>
  <si>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</si>
  <si>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</si>
  <si>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</si>
  <si>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</si>
  <si>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</si>
  <si>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</si>
  <si>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</si>
  <si>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</si>
  <si>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</si>
  <si>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</si>
  <si>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</si>
  <si>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</si>
  <si>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</si>
  <si>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</si>
  <si>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</si>
  <si>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</si>
  <si>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</si>
  <si>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</si>
  <si>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</si>
  <si>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</si>
  <si>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</si>
  <si>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</si>
  <si>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</si>
  <si>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</si>
  <si>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</si>
  <si>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</si>
  <si>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</si>
  <si>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</si>
  <si>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</si>
  <si>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</si>
  <si>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</si>
  <si>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</si>
  <si>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</si>
  <si>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</si>
  <si>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</si>
  <si>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</si>
  <si>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</si>
  <si>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</si>
  <si>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</si>
  <si>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</si>
  <si>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</si>
  <si>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</si>
  <si>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</si>
  <si>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</si>
  <si>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</si>
  <si>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</si>
  <si>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</si>
  <si>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</si>
  <si>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</si>
  <si>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</si>
  <si>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</si>
  <si>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</si>
  <si>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</si>
  <si>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</si>
  <si>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</si>
  <si>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</si>
  <si>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</si>
  <si>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</si>
  <si>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</si>
  <si>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</si>
  <si>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</si>
  <si>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</si>
  <si>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</si>
  <si>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</si>
  <si>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</si>
  <si>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</si>
  <si>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</si>
  <si>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</si>
  <si>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</si>
  <si>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</si>
  <si>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</si>
  <si>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</si>
  <si>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</si>
  <si>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</si>
  <si>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</si>
  <si>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</si>
  <si>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</si>
  <si>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</si>
  <si>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</si>
  <si>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</si>
  <si>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</si>
  <si>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</si>
  <si>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</si>
  <si>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</si>
  <si>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</si>
  <si>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</si>
  <si>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</si>
  <si>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</si>
  <si>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</si>
  <si>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</si>
  <si>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</si>
  <si>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</si>
  <si>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</si>
  <si>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</si>
  <si>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</si>
  <si>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</si>
  <si>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</si>
  <si>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</si>
  <si>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</si>
  <si>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</si>
  <si>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</si>
  <si>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</si>
  <si>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</si>
  <si>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</si>
  <si>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</si>
  <si>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</si>
  <si>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</si>
  <si>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</si>
  <si>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</si>
  <si>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</si>
  <si>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</si>
  <si>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</si>
  <si>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</si>
  <si>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</si>
  <si>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</si>
  <si>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</si>
  <si>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</si>
  <si>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</si>
  <si>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</si>
  <si>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</si>
  <si>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</si>
  <si>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</si>
  <si>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</si>
  <si>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</si>
  <si>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</si>
  <si>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</si>
  <si>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</si>
  <si>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</si>
  <si>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</si>
  <si>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</si>
  <si>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</si>
  <si>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</si>
  <si>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</si>
  <si>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</si>
  <si>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</si>
  <si>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</si>
  <si>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</si>
  <si>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</si>
  <si>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</si>
  <si>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</si>
  <si>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</si>
  <si>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</si>
  <si>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</si>
  <si>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</si>
  <si>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</si>
  <si>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</si>
  <si>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</si>
  <si>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</si>
  <si>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</si>
  <si>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</si>
  <si>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</si>
  <si>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</si>
  <si>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</si>
  <si>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</si>
  <si>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</si>
  <si>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</si>
  <si>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</si>
  <si>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</si>
  <si>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</si>
  <si>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</si>
  <si>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</si>
  <si>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</si>
  <si>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</si>
  <si>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</si>
  <si>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</si>
  <si>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</si>
  <si>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</si>
  <si>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</si>
  <si>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</si>
  <si>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</si>
  <si>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</si>
  <si>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</si>
  <si>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</si>
  <si>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</si>
  <si>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</si>
  <si>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</si>
  <si>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</si>
  <si>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</si>
  <si>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</si>
  <si>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</si>
  <si>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</si>
  <si>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</si>
  <si>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</si>
  <si>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</si>
  <si>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</si>
  <si>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</si>
  <si>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</si>
  <si>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</si>
  <si>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</si>
  <si>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</si>
  <si>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</si>
  <si>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</si>
  <si>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</si>
  <si>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</si>
  <si>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</si>
  <si>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</si>
  <si>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</si>
  <si>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</si>
  <si>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</si>
  <si>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</si>
  <si>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</si>
  <si>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</si>
  <si>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</si>
  <si>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</si>
  <si>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</si>
  <si>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</si>
  <si>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</si>
  <si>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</si>
  <si>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</si>
  <si>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</si>
  <si>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</si>
  <si>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</si>
  <si>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</si>
  <si>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</si>
  <si>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</si>
  <si>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</si>
  <si>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</si>
  <si>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</si>
  <si>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</si>
  <si>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</si>
  <si>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</si>
  <si>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</si>
  <si>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</si>
  <si>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</si>
  <si>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</si>
  <si>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</si>
  <si>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</si>
  <si>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</si>
  <si>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</si>
  <si>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</si>
  <si>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</si>
  <si>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</si>
  <si>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</si>
  <si>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</si>
  <si>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</si>
  <si>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</si>
  <si>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</si>
  <si>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</si>
  <si>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</si>
  <si>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</si>
  <si>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</si>
  <si>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</si>
  <si>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</si>
  <si>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</si>
  <si>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</si>
  <si>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</si>
  <si>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</si>
  <si>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</si>
  <si>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</si>
  <si>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</si>
  <si>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</si>
  <si>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</si>
  <si>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</si>
  <si>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</si>
  <si>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</si>
  <si>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</si>
  <si>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</si>
  <si>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</si>
  <si>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</si>
  <si>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</si>
  <si>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</si>
  <si>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</si>
  <si>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</si>
  <si>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</si>
  <si>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</si>
  <si>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</si>
  <si>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</si>
  <si>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</si>
  <si>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</si>
  <si>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</si>
  <si>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</si>
  <si>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</si>
  <si>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</si>
  <si>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</si>
  <si>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</si>
  <si>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</si>
  <si>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</si>
  <si>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</si>
  <si>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</si>
  <si>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</si>
  <si>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</si>
  <si>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</si>
  <si>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</si>
  <si>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</si>
  <si>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</si>
  <si>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</si>
  <si>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</si>
  <si>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</si>
  <si>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</si>
  <si>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</si>
  <si>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</si>
  <si>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</si>
  <si>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</si>
  <si>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</si>
  <si>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</si>
  <si>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</si>
  <si>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</si>
  <si>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</si>
  <si>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</si>
  <si>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</si>
  <si>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</si>
  <si>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</si>
  <si>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</si>
  <si>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</si>
  <si>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</si>
  <si>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</si>
  <si>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</si>
  <si>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</si>
  <si>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</si>
  <si>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</si>
  <si>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</si>
  <si>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</si>
  <si>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</si>
  <si>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</si>
  <si>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</si>
  <si>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</si>
  <si>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</si>
  <si>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</si>
  <si>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</si>
  <si>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</si>
  <si>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</si>
  <si>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</si>
  <si>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</si>
  <si>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</si>
  <si>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</si>
  <si>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</si>
  <si>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</si>
  <si>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</si>
  <si>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</si>
  <si>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</si>
  <si>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</si>
  <si>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</si>
  <si>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</si>
  <si>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</si>
  <si>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</si>
  <si>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</si>
  <si>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</si>
  <si>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</si>
  <si>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</si>
  <si>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</si>
  <si>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</si>
  <si>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</si>
  <si>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</si>
  <si>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</si>
  <si>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</si>
  <si>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</si>
  <si>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</si>
  <si>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</si>
  <si>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</si>
  <si>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</si>
  <si>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</si>
  <si>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</si>
  <si>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</si>
  <si>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</si>
  <si>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</si>
  <si>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</si>
  <si>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</si>
  <si>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</si>
  <si>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</si>
  <si>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</si>
  <si>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</si>
  <si>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</si>
  <si>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</si>
  <si>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</si>
  <si>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</si>
  <si>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</si>
  <si>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</si>
  <si>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</si>
  <si>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</si>
  <si>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</si>
  <si>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</si>
  <si>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</si>
  <si>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</si>
  <si>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</si>
  <si>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</si>
  <si>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</si>
  <si>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</si>
  <si>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</si>
  <si>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</si>
  <si>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</si>
  <si>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</si>
  <si>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</si>
  <si>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</si>
  <si>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</si>
  <si>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</si>
  <si>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</si>
  <si>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</si>
  <si>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</si>
  <si>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</si>
  <si>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</si>
  <si>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</si>
  <si>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</si>
  <si>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</si>
  <si>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</si>
  <si>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</si>
  <si>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</si>
  <si>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</si>
  <si>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</si>
  <si>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</si>
  <si>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</si>
  <si>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</si>
  <si>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</si>
  <si>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</si>
  <si>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</si>
  <si>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</si>
  <si>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</si>
  <si>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</si>
  <si>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</si>
  <si>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</si>
  <si>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</si>
  <si>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</si>
  <si>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</si>
  <si>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</si>
  <si>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</si>
  <si>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</si>
  <si>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</si>
  <si>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</si>
  <si>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</si>
  <si>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</si>
  <si>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</si>
  <si>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</si>
  <si>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</si>
  <si>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</si>
  <si>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</si>
  <si>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</si>
  <si>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</si>
  <si>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</si>
  <si>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</si>
  <si>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</si>
  <si>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</si>
  <si>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</si>
  <si>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</si>
  <si>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</si>
  <si>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</si>
  <si>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</si>
  <si>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</si>
  <si>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</si>
  <si>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</si>
  <si>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</si>
  <si>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</si>
  <si>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</si>
  <si>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</si>
  <si>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</si>
  <si>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</si>
  <si>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</si>
  <si>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</si>
  <si>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</si>
  <si>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</si>
  <si>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</si>
  <si>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</si>
  <si>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</si>
  <si>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</si>
  <si>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</si>
  <si>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</si>
  <si>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</si>
  <si>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</si>
  <si>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</si>
  <si>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</si>
  <si>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</si>
  <si>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</si>
  <si>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</si>
  <si>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</si>
  <si>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</si>
  <si>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</si>
  <si>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</si>
  <si>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</si>
  <si>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</si>
  <si>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</si>
  <si>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</si>
  <si>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</si>
  <si>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</si>
  <si>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</si>
  <si>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</si>
  <si>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</si>
  <si>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</si>
  <si>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</si>
  <si>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</si>
  <si>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</si>
  <si>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</si>
  <si>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</si>
  <si>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</si>
  <si>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</si>
  <si>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</si>
  <si>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</si>
  <si>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</si>
  <si>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</si>
  <si>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</si>
  <si>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</si>
  <si>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</si>
  <si>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</si>
  <si>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</si>
  <si>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</si>
  <si>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</si>
  <si>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</si>
  <si>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</si>
  <si>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</si>
  <si>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</si>
  <si>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</si>
  <si>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</si>
  <si>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</si>
  <si>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</si>
  <si>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</si>
  <si>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</si>
  <si>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</si>
  <si>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</si>
  <si>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</si>
  <si>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</si>
  <si>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</si>
  <si>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</si>
  <si>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</si>
  <si>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</si>
  <si>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</si>
  <si>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</si>
  <si>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</si>
  <si>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</si>
  <si>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</si>
  <si>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</si>
  <si>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</si>
  <si>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</si>
  <si>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</si>
  <si>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</si>
  <si>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</si>
  <si>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</si>
  <si>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</si>
  <si>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</si>
  <si>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</si>
  <si>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</si>
  <si>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</si>
  <si>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</si>
  <si>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</si>
  <si>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</si>
  <si>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</si>
  <si>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</si>
  <si>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</si>
  <si>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</si>
  <si>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</si>
  <si>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</si>
  <si>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</si>
  <si>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</si>
  <si>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</si>
  <si>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</si>
  <si>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</si>
  <si>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</si>
  <si>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</si>
  <si>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</si>
  <si>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</si>
  <si>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</si>
  <si>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</si>
  <si>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</si>
  <si>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</si>
  <si>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</si>
  <si>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</si>
  <si>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</si>
  <si>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</si>
  <si>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</si>
  <si>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</si>
  <si>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</si>
  <si>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</si>
  <si>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</si>
  <si>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</si>
  <si>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</si>
  <si>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</si>
  <si>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</si>
  <si>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</si>
  <si>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</si>
  <si>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</si>
  <si>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</si>
  <si>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</si>
  <si>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</si>
  <si>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</si>
  <si>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</si>
  <si>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</si>
  <si>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</si>
  <si>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</si>
  <si>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</si>
  <si>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</si>
  <si>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</si>
  <si>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</si>
  <si>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</si>
  <si>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</si>
  <si>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</si>
  <si>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</si>
  <si>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</si>
  <si>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</si>
  <si>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</si>
  <si>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</si>
  <si>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</si>
  <si>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</si>
  <si>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</si>
  <si>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</si>
  <si>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</si>
  <si>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</si>
  <si>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</si>
  <si>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</si>
  <si>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</si>
  <si>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</si>
  <si>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</si>
  <si>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</si>
  <si>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</si>
  <si>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</si>
  <si>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</si>
  <si>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</si>
  <si>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</si>
  <si>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</si>
  <si>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</si>
  <si>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</si>
  <si>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</si>
  <si>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</si>
  <si>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</si>
  <si>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</si>
  <si>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</si>
  <si>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</si>
  <si>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</si>
  <si>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</si>
  <si>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</si>
  <si>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</si>
  <si>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</si>
  <si>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</si>
  <si>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</si>
  <si>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</si>
  <si>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</si>
  <si>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</si>
  <si>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</si>
  <si>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</si>
  <si>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</si>
  <si>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</si>
  <si>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</si>
  <si>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</si>
  <si>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</si>
  <si>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</si>
  <si>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</si>
  <si>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</si>
  <si>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</si>
  <si>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</si>
  <si>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</si>
  <si>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</si>
  <si>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</si>
  <si>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</si>
  <si>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</si>
  <si>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</si>
  <si>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</si>
  <si>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</si>
  <si>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</si>
  <si>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</si>
  <si>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</si>
  <si>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</si>
  <si>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</si>
  <si>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</si>
  <si>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</si>
  <si>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</si>
  <si>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</si>
  <si>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</si>
  <si>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</si>
  <si>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</si>
  <si>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</si>
  <si>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</si>
  <si>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</si>
  <si>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</si>
  <si>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</si>
  <si>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</si>
  <si>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</si>
  <si>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</si>
  <si>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</si>
  <si>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</si>
  <si>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</si>
  <si>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</si>
  <si>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</si>
  <si>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</si>
  <si>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</si>
  <si>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</si>
  <si>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</si>
  <si>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</si>
  <si>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</si>
  <si>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</si>
  <si>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</si>
  <si>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</si>
  <si>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</si>
  <si>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</si>
  <si>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</si>
  <si>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</si>
  <si>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</si>
  <si>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</si>
  <si>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</si>
  <si>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</si>
  <si>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</si>
  <si>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</si>
  <si>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</si>
  <si>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</si>
  <si>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</si>
  <si>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</si>
  <si>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</si>
  <si>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</si>
  <si>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</si>
  <si>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</si>
  <si>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</si>
  <si>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</si>
  <si>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</si>
  <si>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</si>
  <si>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</si>
  <si>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</si>
  <si>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</si>
  <si>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</si>
  <si>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</si>
  <si>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</si>
  <si>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</si>
  <si>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</si>
  <si>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</si>
  <si>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</si>
  <si>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</si>
  <si>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</si>
  <si>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</si>
  <si>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</si>
  <si>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</si>
  <si>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</si>
  <si>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</si>
  <si>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</si>
  <si>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</si>
  <si>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</si>
  <si>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</si>
  <si>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</si>
  <si>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</si>
  <si>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</si>
  <si>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</si>
  <si>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</si>
  <si>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</si>
  <si>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</si>
  <si>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</si>
  <si>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</si>
  <si>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</si>
  <si>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</si>
  <si>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</si>
  <si>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</si>
  <si>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</si>
  <si>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</si>
  <si>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</si>
  <si>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</si>
  <si>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</si>
  <si>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</si>
  <si>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</si>
  <si>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</si>
  <si>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</si>
  <si>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</si>
  <si>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</si>
  <si>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</si>
  <si>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</si>
  <si>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</si>
  <si>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</si>
  <si>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</si>
  <si>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</si>
  <si>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</si>
  <si>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</si>
  <si>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</si>
  <si>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</si>
  <si>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</si>
  <si>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</si>
  <si>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</si>
  <si>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</si>
  <si>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</si>
  <si>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</si>
  <si>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</si>
  <si>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</si>
  <si>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</si>
  <si>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</si>
  <si>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</si>
  <si>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</si>
  <si>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</si>
  <si>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</si>
  <si>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</si>
  <si>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</si>
  <si>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</si>
  <si>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</si>
  <si>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</si>
  <si>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</si>
  <si>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</si>
  <si>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</si>
  <si>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</si>
  <si>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</si>
  <si>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</si>
  <si>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</si>
  <si>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</si>
  <si>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</si>
  <si>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</si>
  <si>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</si>
  <si>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</si>
  <si>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</si>
  <si>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</si>
  <si>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</si>
  <si>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</si>
  <si>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</si>
  <si>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</si>
  <si>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</si>
  <si>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</si>
  <si>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</si>
  <si>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</si>
  <si>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</si>
  <si>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</si>
  <si>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</si>
  <si>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</si>
  <si>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</si>
  <si>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</si>
  <si>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</si>
  <si>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</si>
  <si>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</si>
  <si>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</si>
  <si>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</si>
  <si>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</si>
  <si>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</si>
  <si>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</si>
  <si>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</si>
  <si>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</si>
  <si>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</si>
  <si>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</si>
  <si>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</si>
  <si>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</si>
  <si>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</si>
  <si>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</si>
  <si>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</si>
  <si>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</si>
  <si>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</si>
  <si>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</si>
  <si>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</si>
  <si>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</si>
  <si>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</si>
  <si>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</si>
  <si>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</si>
  <si>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</si>
  <si>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</si>
  <si>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</si>
  <si>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</si>
  <si>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</si>
  <si>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</si>
  <si>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</si>
  <si>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</si>
  <si>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</si>
  <si>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</si>
  <si>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</si>
  <si>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</si>
  <si>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</si>
  <si>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</si>
  <si>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</si>
  <si>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</si>
  <si>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</si>
  <si>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</si>
  <si>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</si>
  <si>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</si>
  <si>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</si>
  <si>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</si>
  <si>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</si>
  <si>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</si>
  <si>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</si>
  <si>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</si>
  <si>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</si>
  <si>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</si>
  <si>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</si>
  <si>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</si>
  <si>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</si>
  <si>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</si>
  <si>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</si>
  <si>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</si>
  <si>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</si>
  <si>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</si>
  <si>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</si>
  <si>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</si>
  <si>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</si>
  <si>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</si>
  <si>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</si>
  <si>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</si>
  <si>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</si>
  <si>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</si>
  <si>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</si>
  <si>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</si>
  <si>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</si>
  <si>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</si>
  <si>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</si>
  <si>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</si>
  <si>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</si>
  <si>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</si>
  <si>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</si>
  <si>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</si>
  <si>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</si>
  <si>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</si>
  <si>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</si>
  <si>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</si>
  <si>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</si>
  <si>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</si>
  <si>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</si>
  <si>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</si>
  <si>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</si>
  <si>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</si>
  <si>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</si>
  <si>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</si>
  <si>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</si>
  <si>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</si>
  <si>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</si>
  <si>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</si>
  <si>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</si>
  <si>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</si>
  <si>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</si>
  <si>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</si>
  <si>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</si>
  <si>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</si>
  <si>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</si>
  <si>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</si>
  <si>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</si>
  <si>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</si>
  <si>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</si>
  <si>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</si>
  <si>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</si>
  <si>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</si>
  <si>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</si>
  <si>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</si>
  <si>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</si>
  <si>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</si>
  <si>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</si>
  <si>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</si>
  <si>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</si>
  <si>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</si>
  <si>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</si>
  <si>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</si>
  <si>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</si>
  <si>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</si>
  <si>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</si>
  <si>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</si>
  <si>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</si>
  <si>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</si>
  <si>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</si>
  <si>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</si>
  <si>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</si>
  <si>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</si>
  <si>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</si>
  <si>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</si>
  <si>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</si>
  <si>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</si>
  <si>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</si>
  <si>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</si>
  <si>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</si>
  <si>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</si>
  <si>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</si>
  <si>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</si>
  <si>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</si>
  <si>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</si>
  <si>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</si>
  <si>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</si>
  <si>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</si>
  <si>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</si>
  <si>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</si>
  <si>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</si>
  <si>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</si>
  <si>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</si>
  <si>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</si>
  <si>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</si>
  <si>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</si>
  <si>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</si>
  <si>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</si>
  <si>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</si>
  <si>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</si>
  <si>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</si>
  <si>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</si>
  <si>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</si>
  <si>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</si>
  <si>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</si>
  <si>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</si>
  <si>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</si>
  <si>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</si>
  <si>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</si>
  <si>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</si>
  <si>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</si>
  <si>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</si>
  <si>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</si>
  <si>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</si>
  <si>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</si>
  <si>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</si>
  <si>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</si>
  <si>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</si>
  <si>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</si>
  <si>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</si>
  <si>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</si>
  <si>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</si>
  <si>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</si>
  <si>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</si>
  <si>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</si>
  <si>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</si>
  <si>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</si>
  <si>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</si>
  <si>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</si>
  <si>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</si>
  <si>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</si>
  <si>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</si>
  <si>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</si>
  <si>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</si>
  <si>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</si>
  <si>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</si>
  <si>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</si>
  <si>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</si>
  <si>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</si>
  <si>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</si>
  <si>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</si>
  <si>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</si>
  <si>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</si>
  <si>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</si>
  <si>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</si>
  <si>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</si>
  <si>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</si>
  <si>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</si>
  <si>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</si>
  <si>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</si>
  <si>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</si>
  <si>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</si>
  <si>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</si>
  <si>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</si>
  <si>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</si>
  <si>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</si>
  <si>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</si>
  <si>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</si>
  <si>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</si>
  <si>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</si>
  <si>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</si>
  <si>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</si>
  <si>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</si>
  <si>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</si>
  <si>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</si>
  <si>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</si>
  <si>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</si>
  <si>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</si>
  <si>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</si>
  <si>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</si>
  <si>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</si>
  <si>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</si>
  <si>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</si>
  <si>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</si>
  <si>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</si>
  <si>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</si>
  <si>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</si>
  <si>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</si>
  <si>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</si>
  <si>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</si>
  <si>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</si>
  <si>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</si>
  <si>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</si>
  <si>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</si>
  <si>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</si>
  <si>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</si>
  <si>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</si>
  <si>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</si>
  <si>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</si>
  <si>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</si>
  <si>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</si>
  <si>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</si>
  <si>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</si>
  <si>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</si>
  <si>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</si>
  <si>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</si>
  <si>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</si>
  <si>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</si>
  <si>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</si>
  <si>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</si>
  <si>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</si>
  <si>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</si>
  <si>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</si>
  <si>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</si>
  <si>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</si>
  <si>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</si>
  <si>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</si>
  <si>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</si>
  <si>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</si>
  <si>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</si>
  <si>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</si>
  <si>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</si>
  <si>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</si>
  <si>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</si>
  <si>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</si>
  <si>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</si>
  <si>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</si>
  <si>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</si>
  <si>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</si>
  <si>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</si>
  <si>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</si>
  <si>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</si>
  <si>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</si>
  <si>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</si>
  <si>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</si>
  <si>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</si>
  <si>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</si>
  <si>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</si>
  <si>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</si>
  <si>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</si>
  <si>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</si>
  <si>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</si>
  <si>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</si>
  <si>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</si>
  <si>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</si>
  <si>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</si>
  <si>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</si>
  <si>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</si>
  <si>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</si>
  <si>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</si>
  <si>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</si>
  <si>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</si>
  <si>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</si>
  <si>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</si>
  <si>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</si>
  <si>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</si>
  <si>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</si>
  <si>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</si>
  <si>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</si>
  <si>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</si>
  <si>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</si>
  <si>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</si>
  <si>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</si>
  <si>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</si>
  <si>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</si>
  <si>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</si>
  <si>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</si>
  <si>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</si>
  <si>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</si>
  <si>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</si>
  <si>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</si>
  <si>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</si>
  <si>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</si>
  <si>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</si>
  <si>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</si>
  <si>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</si>
  <si>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</si>
  <si>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</si>
  <si>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</si>
  <si>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</si>
  <si>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</si>
  <si>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</si>
  <si>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</si>
  <si>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</si>
  <si>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</si>
  <si>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</si>
  <si>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</si>
  <si>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</si>
  <si>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</si>
  <si>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</si>
  <si>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</si>
  <si>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</si>
  <si>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</si>
  <si>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</si>
  <si>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</si>
  <si>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</si>
  <si>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</si>
  <si>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</si>
  <si>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</si>
  <si>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</si>
  <si>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</si>
  <si>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</si>
  <si>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</si>
  <si>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</si>
  <si>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</si>
  <si>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</si>
  <si>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</si>
  <si>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</si>
  <si>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</si>
  <si>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</si>
  <si>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</si>
  <si>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</si>
  <si>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</si>
  <si>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</si>
  <si>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</si>
  <si>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</si>
  <si>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</si>
  <si>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</si>
  <si>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</si>
  <si>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</si>
  <si>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</si>
  <si>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</si>
  <si>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</si>
  <si>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</si>
  <si>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</si>
  <si>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</si>
  <si>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</si>
  <si>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</si>
  <si>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</si>
  <si>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</si>
  <si>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</si>
  <si>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</si>
  <si>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</si>
  <si>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</si>
  <si>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</si>
  <si>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</si>
  <si>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</si>
  <si>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</si>
  <si>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</si>
  <si>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</si>
  <si>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</si>
  <si>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</si>
  <si>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</si>
  <si>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</si>
  <si>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</si>
  <si>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</si>
  <si>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</si>
  <si>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</si>
  <si>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</si>
  <si>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</si>
  <si>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</si>
  <si>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</si>
  <si>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</si>
  <si>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</si>
  <si>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</si>
  <si>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</si>
  <si>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</si>
  <si>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</si>
  <si>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</si>
  <si>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</si>
  <si>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</si>
  <si>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</si>
  <si>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</si>
  <si>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</si>
  <si>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</si>
  <si>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</si>
  <si>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</si>
  <si>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</si>
  <si>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</si>
  <si>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</si>
  <si>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</si>
  <si>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</si>
  <si>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</si>
  <si>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</si>
  <si>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</si>
  <si>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</si>
  <si>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</si>
  <si>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</si>
  <si>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</si>
  <si>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</si>
  <si>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</si>
  <si>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</si>
  <si>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</si>
  <si>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</si>
  <si>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</si>
  <si>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</si>
  <si>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</si>
  <si>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</si>
  <si>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</si>
  <si>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</si>
  <si>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</si>
  <si>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</si>
  <si>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</si>
  <si>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</si>
  <si>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</si>
  <si>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</si>
  <si>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</si>
  <si>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</si>
  <si>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</si>
  <si>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</si>
  <si>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</si>
  <si>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</si>
  <si>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</si>
  <si>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</si>
  <si>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</si>
  <si>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</si>
  <si>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</si>
  <si>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</si>
  <si>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</si>
  <si>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</si>
  <si>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</si>
  <si>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</si>
  <si>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</si>
  <si>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</si>
  <si>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</si>
  <si>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</si>
  <si>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</si>
  <si>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</si>
  <si>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</si>
  <si>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</si>
  <si>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</si>
  <si>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</si>
  <si>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</si>
  <si>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</si>
  <si>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</si>
  <si>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</si>
  <si>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</si>
  <si>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</si>
  <si>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</si>
  <si>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</si>
  <si>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</si>
  <si>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</si>
  <si>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</si>
  <si>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</si>
  <si>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</si>
  <si>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</si>
  <si>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</si>
  <si>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</si>
  <si>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</si>
  <si>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</si>
  <si>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</si>
  <si>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</si>
  <si>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</si>
  <si>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</si>
  <si>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</si>
  <si>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</si>
  <si>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</si>
  <si>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</si>
  <si>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</si>
  <si>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</si>
  <si>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</si>
  <si>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</si>
  <si>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</si>
  <si>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</si>
  <si>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</si>
  <si>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</si>
  <si>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</si>
  <si>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</si>
  <si>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</si>
  <si>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</si>
  <si>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</si>
  <si>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</si>
  <si>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</si>
  <si>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</si>
  <si>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</si>
  <si>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</si>
  <si>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</si>
  <si>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</si>
  <si>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</si>
  <si>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</si>
  <si>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</si>
  <si>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</si>
  <si>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</si>
  <si>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</si>
  <si>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</si>
  <si>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</si>
  <si>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</si>
  <si>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</si>
  <si>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</si>
  <si>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</si>
  <si>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</si>
  <si>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</si>
  <si>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</si>
  <si>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</si>
  <si>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</si>
  <si>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</si>
  <si>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</si>
  <si>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</si>
  <si>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</si>
  <si>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</si>
  <si>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</si>
  <si>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</si>
  <si>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</si>
  <si>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</si>
  <si>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</si>
  <si>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</si>
  <si>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</si>
  <si>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</si>
  <si>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</si>
  <si>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</si>
  <si>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</si>
  <si>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</si>
  <si>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</si>
  <si>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</si>
  <si>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</si>
  <si>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</si>
  <si>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</si>
  <si>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</si>
  <si>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</si>
  <si>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</si>
  <si>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</si>
  <si>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</si>
  <si>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</si>
  <si>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</si>
  <si>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</si>
  <si>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</si>
  <si>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</si>
  <si>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</si>
  <si>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</si>
  <si>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</si>
  <si>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</si>
  <si>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</si>
  <si>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</si>
  <si>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</si>
  <si>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</si>
  <si>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</si>
  <si>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</si>
  <si>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</si>
  <si>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</si>
  <si>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</si>
  <si>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</si>
  <si>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</si>
  <si>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</si>
  <si>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</si>
  <si>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</si>
  <si>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</si>
  <si>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</si>
  <si>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</si>
  <si>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</si>
  <si>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</si>
  <si>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</si>
  <si>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</si>
  <si>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</si>
  <si>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</si>
  <si>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</si>
  <si>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</si>
  <si>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</si>
  <si>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</si>
  <si>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</si>
  <si>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</si>
  <si>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</si>
  <si>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</si>
  <si>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</si>
  <si>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</si>
  <si>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</si>
  <si>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</si>
  <si>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</si>
  <si>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</si>
  <si>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</si>
  <si>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</si>
  <si>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</si>
  <si>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</si>
  <si>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</si>
  <si>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</si>
  <si>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</si>
  <si>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</si>
  <si>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</si>
  <si>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</si>
  <si>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</si>
  <si>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</si>
  <si>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</si>
  <si>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</si>
  <si>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</si>
  <si>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</si>
  <si>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</si>
  <si>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</si>
  <si>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</si>
  <si>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</si>
  <si>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</si>
  <si>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</si>
  <si>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</si>
  <si>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</si>
  <si>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</si>
  <si>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</si>
  <si>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</si>
  <si>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</si>
  <si>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</si>
  <si>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</si>
  <si>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</si>
  <si>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</si>
  <si>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</si>
  <si>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</si>
  <si>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</si>
  <si>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</si>
  <si>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</si>
  <si>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</si>
  <si>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</si>
  <si>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</si>
  <si>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</si>
  <si>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</si>
  <si>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</si>
  <si>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</si>
  <si>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</si>
  <si>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</si>
  <si>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</si>
  <si>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</si>
  <si>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</si>
  <si>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</si>
  <si>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</si>
  <si>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</si>
  <si>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</si>
  <si>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</si>
  <si>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</si>
  <si>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</si>
  <si>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</si>
  <si>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</si>
  <si>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</si>
  <si>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</si>
  <si>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</si>
  <si>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</si>
  <si>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</si>
  <si>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</si>
  <si>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</si>
  <si>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</si>
  <si>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</si>
  <si>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</si>
  <si>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</si>
  <si>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</si>
  <si>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</si>
  <si>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</si>
  <si>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</si>
  <si>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</si>
  <si>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</si>
  <si>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</si>
  <si>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</si>
  <si>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</si>
  <si>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</si>
  <si>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</si>
  <si>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</si>
  <si>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</si>
  <si>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</si>
  <si>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</si>
  <si>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</si>
  <si>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</si>
  <si>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</si>
  <si>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</si>
  <si>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</si>
  <si>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</si>
  <si>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</si>
  <si>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</si>
  <si>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</si>
  <si>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</si>
  <si>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</si>
  <si>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</si>
  <si>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</si>
  <si>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</si>
  <si>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</si>
  <si>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</si>
  <si>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</si>
  <si>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</si>
  <si>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</si>
  <si>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</si>
  <si>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</si>
  <si>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</si>
  <si>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</si>
  <si>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</si>
  <si>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</si>
  <si>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</si>
  <si>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</si>
  <si>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</si>
  <si>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</si>
  <si>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</si>
  <si>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</si>
  <si>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</si>
  <si>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</si>
  <si>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</si>
  <si>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</si>
  <si>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</si>
  <si>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</si>
  <si>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</si>
  <si>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</si>
  <si>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</si>
  <si>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</si>
  <si>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</si>
  <si>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</si>
  <si>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</si>
  <si>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</si>
  <si>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</si>
  <si>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</si>
  <si>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</si>
  <si>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</si>
  <si>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</si>
  <si>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</si>
  <si>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</si>
  <si>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</si>
  <si>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</si>
  <si>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</si>
  <si>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</si>
  <si>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</si>
  <si>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</si>
  <si>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</si>
  <si>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</si>
  <si>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</si>
  <si>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</si>
  <si>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</si>
  <si>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</si>
  <si>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</si>
  <si>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</si>
  <si>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</si>
  <si>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</si>
  <si>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</si>
  <si>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</si>
  <si>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</si>
  <si>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</si>
  <si>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</si>
  <si>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</si>
  <si>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</si>
  <si>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</si>
  <si>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</si>
  <si>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</si>
  <si>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</si>
  <si>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</si>
  <si>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</si>
  <si>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</si>
  <si>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</si>
  <si>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</si>
  <si>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</si>
  <si>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</si>
  <si>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</si>
  <si>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</si>
  <si>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</si>
  <si>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</si>
  <si>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</si>
  <si>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</si>
  <si>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</si>
  <si>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</si>
  <si>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</si>
  <si>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</si>
  <si>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</si>
  <si>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</si>
  <si>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</si>
  <si>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</si>
  <si>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</si>
  <si>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</si>
  <si>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</si>
  <si>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</si>
  <si>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</si>
  <si>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</si>
  <si>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</si>
  <si>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</si>
  <si>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</si>
  <si>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</si>
  <si>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</si>
  <si>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</si>
  <si>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</si>
  <si>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</si>
  <si>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</si>
  <si>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</si>
  <si>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</si>
  <si>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</si>
  <si>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</si>
  <si>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</si>
  <si>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</si>
  <si>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</si>
  <si>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</si>
  <si>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</si>
  <si>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</si>
  <si>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</si>
  <si>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</si>
  <si>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</si>
  <si>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</si>
  <si>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</si>
  <si>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</si>
  <si>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</si>
  <si>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</si>
  <si>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</si>
  <si>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</si>
  <si>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</si>
  <si>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</si>
  <si>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</si>
  <si>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</si>
  <si>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</si>
  <si>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</si>
  <si>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</si>
  <si>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</si>
  <si>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</si>
  <si>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</si>
  <si>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</si>
  <si>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</si>
  <si>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</si>
  <si>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</si>
  <si>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</si>
  <si>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</si>
  <si>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</si>
  <si>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</si>
  <si>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</si>
  <si>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</si>
  <si>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</si>
  <si>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</si>
  <si>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</si>
  <si>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</si>
  <si>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</si>
  <si>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</si>
  <si>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</si>
  <si>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</si>
  <si>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</si>
  <si>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</si>
  <si>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</si>
  <si>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</si>
  <si>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</si>
  <si>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</si>
  <si>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</si>
  <si>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</si>
  <si>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</si>
  <si>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</si>
  <si>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</si>
  <si>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</si>
  <si>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</si>
  <si>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</si>
  <si>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</si>
  <si>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</si>
  <si>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</si>
  <si>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</si>
  <si>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</si>
  <si>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</si>
  <si>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</si>
  <si>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</si>
  <si>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</si>
  <si>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</si>
  <si>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</si>
  <si>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</si>
  <si>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</si>
  <si>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</si>
  <si>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</si>
  <si>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</si>
  <si>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</si>
  <si>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</si>
  <si>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</si>
  <si>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</si>
  <si>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</si>
  <si>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</si>
  <si>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</si>
  <si>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</si>
  <si>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</si>
  <si>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</si>
  <si>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</si>
  <si>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</si>
  <si>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</si>
  <si>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</si>
  <si>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</si>
  <si>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</si>
  <si>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</si>
  <si>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</si>
  <si>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</si>
  <si>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</si>
  <si>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</si>
  <si>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</si>
  <si>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</si>
  <si>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</si>
  <si>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</si>
  <si>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</si>
  <si>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</si>
  <si>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</si>
  <si>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</si>
  <si>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</si>
  <si>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</si>
  <si>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</si>
  <si>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</si>
  <si>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</si>
  <si>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</si>
  <si>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</si>
  <si>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</si>
  <si>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</si>
  <si>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</si>
  <si>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</si>
  <si>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</si>
  <si>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</si>
  <si>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</si>
  <si>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</si>
  <si>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</si>
  <si>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</si>
  <si>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</si>
  <si>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</si>
  <si>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</si>
  <si>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</si>
  <si>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</si>
  <si>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</si>
  <si>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</si>
  <si>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</si>
  <si>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</si>
  <si>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</si>
  <si>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</si>
  <si>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</si>
  <si>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</si>
  <si>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</si>
  <si>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</si>
  <si>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</si>
  <si>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</si>
  <si>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</si>
  <si>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</si>
  <si>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</si>
  <si>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</si>
  <si>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</si>
  <si>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</si>
  <si>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</si>
  <si>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</si>
  <si>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</si>
  <si>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</si>
  <si>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</si>
  <si>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</si>
  <si>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</si>
  <si>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</si>
  <si>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</si>
  <si>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</si>
  <si>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</si>
  <si>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</si>
  <si>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</si>
  <si>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</si>
  <si>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</si>
  <si>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</si>
  <si>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</si>
  <si>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</si>
  <si>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</si>
  <si>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</si>
  <si>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</si>
  <si>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</si>
  <si>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</si>
  <si>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</si>
  <si>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</si>
  <si>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</si>
  <si>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</si>
  <si>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</si>
  <si>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</si>
  <si>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</si>
  <si>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</si>
  <si>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</si>
  <si>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</si>
  <si>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</si>
  <si>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</si>
  <si>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</si>
  <si>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</si>
  <si>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</si>
  <si>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</si>
  <si>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</si>
  <si>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</si>
  <si>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</si>
  <si>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</si>
  <si>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</si>
  <si>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</si>
  <si>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</si>
  <si>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</si>
  <si>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</si>
  <si>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</si>
  <si>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</si>
  <si>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</si>
  <si>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</si>
  <si>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</si>
  <si>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</si>
  <si>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</si>
  <si>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</si>
  <si>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</si>
  <si>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</si>
  <si>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</si>
  <si>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</si>
  <si>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</si>
  <si>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</si>
  <si>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</si>
  <si>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</si>
  <si>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</si>
  <si>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</si>
  <si>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</si>
  <si>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</si>
  <si>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</si>
  <si>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</si>
  <si>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</si>
  <si>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</si>
  <si>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</si>
  <si>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</si>
  <si>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</si>
  <si>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</si>
  <si>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</si>
  <si>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</si>
  <si>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</si>
  <si>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</si>
  <si>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</si>
  <si>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</si>
  <si>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</si>
  <si>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</si>
  <si>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</si>
  <si>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</si>
  <si>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</si>
  <si>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</si>
  <si>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</si>
  <si>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</si>
  <si>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</si>
  <si>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</si>
  <si>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</si>
  <si>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</si>
  <si>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</si>
  <si>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</si>
  <si>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</si>
  <si>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</si>
  <si>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</si>
  <si>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</si>
  <si>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</si>
  <si>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</si>
  <si>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</si>
  <si>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</si>
  <si>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</si>
  <si>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</si>
  <si>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</si>
  <si>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</si>
  <si>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</si>
  <si>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</si>
  <si>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</si>
  <si>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</si>
  <si>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</si>
  <si>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</si>
  <si>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</si>
  <si>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</si>
  <si>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</si>
  <si>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</si>
  <si>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</si>
  <si>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</si>
  <si>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</si>
  <si>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</si>
  <si>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</si>
  <si>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</si>
  <si>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</si>
  <si>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</si>
  <si>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</si>
  <si>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</si>
  <si>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</si>
  <si>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</si>
  <si>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</si>
  <si>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</si>
  <si>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</si>
  <si>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</si>
  <si>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</si>
  <si>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</si>
  <si>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</si>
  <si>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</si>
  <si>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</si>
  <si>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</si>
  <si>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</si>
  <si>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</si>
  <si>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</si>
  <si>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</si>
  <si>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</si>
  <si>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</si>
  <si>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</si>
  <si>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</si>
  <si>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</si>
  <si>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</si>
  <si>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</si>
  <si>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</si>
  <si>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</si>
  <si>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</si>
  <si>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</si>
  <si>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</si>
  <si>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</si>
  <si>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</si>
  <si>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</si>
  <si>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</si>
  <si>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</si>
  <si>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</si>
  <si>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</si>
  <si>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</si>
  <si>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</si>
  <si>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</si>
  <si>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</si>
  <si>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</si>
  <si>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</si>
  <si>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</si>
  <si>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</si>
  <si>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</si>
  <si>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</si>
  <si>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</si>
  <si>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</si>
  <si>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</si>
  <si>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</si>
  <si>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</si>
  <si>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</si>
  <si>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</si>
  <si>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</si>
  <si>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</si>
  <si>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</si>
  <si>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</si>
  <si>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</si>
  <si>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</si>
  <si>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</si>
  <si>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</si>
  <si>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</si>
  <si>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</si>
  <si>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</si>
  <si>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</si>
  <si>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</si>
  <si>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</si>
  <si>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</si>
  <si>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</si>
  <si>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</si>
  <si>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</si>
  <si>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</si>
  <si>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</si>
  <si>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</si>
  <si>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</si>
  <si>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</si>
  <si>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</si>
  <si>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</si>
  <si>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</si>
  <si>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</si>
  <si>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</si>
  <si>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</si>
  <si>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</si>
  <si>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</si>
  <si>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</si>
  <si>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</si>
  <si>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</si>
  <si>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</si>
  <si>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</si>
  <si>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</si>
  <si>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</si>
  <si>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</si>
  <si>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</si>
  <si>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</si>
  <si>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</si>
  <si>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</si>
  <si>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</si>
  <si>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</si>
  <si>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</si>
  <si>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</si>
  <si>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</si>
  <si>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</si>
  <si>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</si>
  <si>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</si>
  <si>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</si>
  <si>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</si>
  <si>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</si>
  <si>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</si>
  <si>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</si>
  <si>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</si>
  <si>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</si>
  <si>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</si>
  <si>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</si>
  <si>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</si>
  <si>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</si>
  <si>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</si>
  <si>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</si>
  <si>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</si>
  <si>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</si>
  <si>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</si>
  <si>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</si>
  <si>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</si>
  <si>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</si>
  <si>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</si>
  <si>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</si>
  <si>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</si>
  <si>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</si>
  <si>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</si>
  <si>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</si>
  <si>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</si>
  <si>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</si>
  <si>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</si>
  <si>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</si>
  <si>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</si>
  <si>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</si>
  <si>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</si>
  <si>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</si>
  <si>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</si>
  <si>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</si>
  <si>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</si>
  <si>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</si>
  <si>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</si>
  <si>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</si>
  <si>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</si>
  <si>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</si>
  <si>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</si>
  <si>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</si>
  <si>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</si>
  <si>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</si>
  <si>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</si>
  <si>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</si>
  <si>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</si>
  <si>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</si>
  <si>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</si>
  <si>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</si>
  <si>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</si>
  <si>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</si>
  <si>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</si>
  <si>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</si>
  <si>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</si>
  <si>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</si>
  <si>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</si>
  <si>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</si>
  <si>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</si>
  <si>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</si>
  <si>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</si>
  <si>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</si>
  <si>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</si>
  <si>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</si>
  <si>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</si>
  <si>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</si>
  <si>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</si>
  <si>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</si>
  <si>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</si>
  <si>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</si>
  <si>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</si>
  <si>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</si>
  <si>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</si>
  <si>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</si>
  <si>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</si>
  <si>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</si>
  <si>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</si>
  <si>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</si>
  <si>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</si>
  <si>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</si>
  <si>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</si>
  <si>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</si>
  <si>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</si>
  <si>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</si>
  <si>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</si>
  <si>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</si>
  <si>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</si>
  <si>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</si>
  <si>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</si>
  <si>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</si>
  <si>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</si>
  <si>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</si>
  <si>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</si>
  <si>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</si>
  <si>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</si>
  <si>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</si>
  <si>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</si>
  <si>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</si>
  <si>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</si>
  <si>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</si>
  <si>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</si>
  <si>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</si>
  <si>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</si>
  <si>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</si>
  <si>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</si>
  <si>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</si>
  <si>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</si>
  <si>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</si>
  <si>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</si>
  <si>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</si>
  <si>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</si>
  <si>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</si>
  <si>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</si>
  <si>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</si>
  <si>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</si>
  <si>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</si>
  <si>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</si>
  <si>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</si>
  <si>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</si>
  <si>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</si>
  <si>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</si>
  <si>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</si>
  <si>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</si>
  <si>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</si>
  <si>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</si>
  <si>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</si>
  <si>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</si>
  <si>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</si>
  <si>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</si>
  <si>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</si>
  <si>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</si>
  <si>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</si>
  <si>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</si>
  <si>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</si>
  <si>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</si>
  <si>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</si>
  <si>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</si>
  <si>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</si>
  <si>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</si>
  <si>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</si>
  <si>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</si>
  <si>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</si>
  <si>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</si>
  <si>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</si>
  <si>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</si>
  <si>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</si>
  <si>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</si>
  <si>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</si>
  <si>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</si>
  <si>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</si>
  <si>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</si>
  <si>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</si>
  <si>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</si>
  <si>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</si>
  <si>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</si>
  <si>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</si>
  <si>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</si>
  <si>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</si>
  <si>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</si>
  <si>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</si>
  <si>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</si>
  <si>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</si>
  <si>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</si>
  <si>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</si>
  <si>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</si>
  <si>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</si>
  <si>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</si>
  <si>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</si>
  <si>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</si>
  <si>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</si>
  <si>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</si>
  <si>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</si>
  <si>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</si>
  <si>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</si>
  <si>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</si>
  <si>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</si>
  <si>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</si>
  <si>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</si>
  <si>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</si>
  <si>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</si>
  <si>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</si>
  <si>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</si>
  <si>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</si>
  <si>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</si>
  <si>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</si>
  <si>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</si>
  <si>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</si>
  <si>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</si>
  <si>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</si>
  <si>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</si>
  <si>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</si>
  <si>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</si>
  <si>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</si>
  <si>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</si>
  <si>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</si>
  <si>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</si>
  <si>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</si>
  <si>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</si>
  <si>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</si>
  <si>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</si>
  <si>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</si>
  <si>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</si>
  <si>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</si>
  <si>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</si>
  <si>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</si>
  <si>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</si>
  <si>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</si>
  <si>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</si>
  <si>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</si>
  <si>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</si>
  <si>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</si>
  <si>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</si>
  <si>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</si>
  <si>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</si>
  <si>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</si>
  <si>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</si>
  <si>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</si>
  <si>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</si>
  <si>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</si>
  <si>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</si>
  <si>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</si>
  <si>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</si>
  <si>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</si>
  <si>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</si>
  <si>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</si>
  <si>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</si>
  <si>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</si>
  <si>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</si>
  <si>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</si>
  <si>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</si>
  <si>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</si>
  <si>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</si>
  <si>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</si>
  <si>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</si>
  <si>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</si>
  <si>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</si>
  <si>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</si>
  <si>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</si>
  <si>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</si>
  <si>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</si>
  <si>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</si>
  <si>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</si>
  <si>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</si>
  <si>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</si>
  <si>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</si>
  <si>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</si>
  <si>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</si>
  <si>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</si>
  <si>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</si>
  <si>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</si>
  <si>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</si>
  <si>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</si>
  <si>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</si>
  <si>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</si>
  <si>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</si>
  <si>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</si>
  <si>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</si>
  <si>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</si>
  <si>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</si>
  <si>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</si>
  <si>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</si>
  <si>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</si>
  <si>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</si>
  <si>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</si>
  <si>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</si>
  <si>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</si>
  <si>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</si>
  <si>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</si>
  <si>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</si>
  <si>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</si>
  <si>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</si>
  <si>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</si>
  <si>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</si>
  <si>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</si>
  <si>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</si>
  <si>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</si>
  <si>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</si>
  <si>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</si>
  <si>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</si>
  <si>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</si>
  <si>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</si>
  <si>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</si>
  <si>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</si>
  <si>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</si>
  <si>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</si>
  <si>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</si>
  <si>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</si>
  <si>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</si>
  <si>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</si>
  <si>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</si>
  <si>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</si>
  <si>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</si>
  <si>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</si>
  <si>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</si>
  <si>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</si>
  <si>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</si>
  <si>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</si>
  <si>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</si>
  <si>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</si>
  <si>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</si>
  <si>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</si>
  <si>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</si>
  <si>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</si>
  <si>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</si>
  <si>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</si>
  <si>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</si>
  <si>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</si>
  <si>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</si>
  <si>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</si>
  <si>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</si>
  <si>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</si>
  <si>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</si>
  <si>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</si>
  <si>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</si>
  <si>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</si>
  <si>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</si>
  <si>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</si>
  <si>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</si>
  <si>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</si>
  <si>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</si>
  <si>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</si>
  <si>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</si>
  <si>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</si>
  <si>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</si>
  <si>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</si>
  <si>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</si>
  <si>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</si>
  <si>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</si>
  <si>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</si>
  <si>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</si>
  <si>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</si>
  <si>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</si>
  <si>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</si>
  <si>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</si>
  <si>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</si>
  <si>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</si>
  <si>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</si>
  <si>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</si>
  <si>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</si>
  <si>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</si>
  <si>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</si>
  <si>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</si>
  <si>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</si>
  <si>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</si>
  <si>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</si>
  <si>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</si>
  <si>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</si>
  <si>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</si>
  <si>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</si>
  <si>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</si>
  <si>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</si>
  <si>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</si>
  <si>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</si>
  <si>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</si>
  <si>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</si>
  <si>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</si>
  <si>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</si>
  <si>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</si>
  <si>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</si>
  <si>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</si>
  <si>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</si>
  <si>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</si>
  <si>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</si>
  <si>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</si>
  <si>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</si>
  <si>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</si>
  <si>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</si>
  <si>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</si>
  <si>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</si>
  <si>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</si>
  <si>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</si>
  <si>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</si>
  <si>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</si>
  <si>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</si>
  <si>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</si>
  <si>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</si>
  <si>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</si>
  <si>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</si>
  <si>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</si>
  <si>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</si>
  <si>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</si>
  <si>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</si>
  <si>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</si>
  <si>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</si>
  <si>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</si>
  <si>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</si>
  <si>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</si>
  <si>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</si>
  <si>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</si>
  <si>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</si>
  <si>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</si>
  <si>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</si>
  <si>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</si>
  <si>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</si>
  <si>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</si>
  <si>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</si>
  <si>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</si>
  <si>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</si>
  <si>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</si>
  <si>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</si>
  <si>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</si>
  <si>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</si>
  <si>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</si>
  <si>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</si>
  <si>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</si>
  <si>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</si>
  <si>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</si>
  <si>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</si>
  <si>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</si>
  <si>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</si>
  <si>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</si>
  <si>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</si>
  <si>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</si>
  <si>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</si>
  <si>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</si>
  <si>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</si>
  <si>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</si>
  <si>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</si>
  <si>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</si>
  <si>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</si>
  <si>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</si>
  <si>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</si>
  <si>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</si>
  <si>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</si>
  <si>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</si>
  <si>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</si>
  <si>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</si>
  <si>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</si>
  <si>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</si>
  <si>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</si>
  <si>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</si>
  <si>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</si>
  <si>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</si>
  <si>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</si>
  <si>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</si>
  <si>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</si>
  <si>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</si>
  <si>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</si>
  <si>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</si>
  <si>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</si>
  <si>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</si>
  <si>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</si>
  <si>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</si>
  <si>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</si>
  <si>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</si>
  <si>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</si>
  <si>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</si>
  <si>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</si>
  <si>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</si>
  <si>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</si>
  <si>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</si>
  <si>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</si>
  <si>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</si>
  <si>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</si>
  <si>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</si>
  <si>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</si>
  <si>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</si>
  <si>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</si>
  <si>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</si>
  <si>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</si>
  <si>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</si>
  <si>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</si>
  <si>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</si>
  <si>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</si>
  <si>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</si>
  <si>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</si>
  <si>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</si>
  <si>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</si>
  <si>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</si>
  <si>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</si>
  <si>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</si>
  <si>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</si>
  <si>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</si>
  <si>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</si>
  <si>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</si>
  <si>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</si>
  <si>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</si>
  <si>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</si>
  <si>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</si>
  <si>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</si>
  <si>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</si>
  <si>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</si>
  <si>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</si>
  <si>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</si>
  <si>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</si>
  <si>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</si>
  <si>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</si>
  <si>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</si>
  <si>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</si>
  <si>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</si>
  <si>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</si>
  <si>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</si>
  <si>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</si>
  <si>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</si>
  <si>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</si>
  <si>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</si>
  <si>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</si>
  <si>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</si>
  <si>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</si>
  <si>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</si>
  <si>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</si>
  <si>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</si>
  <si>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</si>
  <si>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</si>
  <si>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</si>
  <si>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</si>
  <si>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</si>
  <si>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</si>
  <si>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</si>
  <si>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</si>
  <si>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</si>
  <si>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</si>
  <si>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</si>
  <si>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</si>
  <si>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</si>
  <si>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</si>
  <si>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</si>
  <si>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</si>
  <si>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</si>
  <si>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</si>
  <si>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</si>
  <si>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</si>
  <si>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</si>
  <si>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</si>
  <si>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</si>
  <si>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</si>
  <si>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</si>
  <si>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</si>
  <si>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</si>
  <si>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</si>
  <si>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</si>
  <si>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</si>
  <si>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</si>
  <si>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</si>
  <si>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</si>
  <si>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</si>
  <si>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</si>
  <si>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</si>
  <si>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</si>
  <si>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</si>
  <si>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</si>
  <si>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</si>
  <si>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</si>
  <si>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</si>
  <si>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</si>
  <si>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</si>
  <si>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</si>
  <si>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</si>
  <si>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</si>
  <si>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</si>
  <si>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</si>
  <si>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</si>
  <si>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</si>
  <si>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</si>
  <si>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</si>
  <si>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</si>
  <si>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</si>
  <si>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</si>
  <si>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</si>
  <si>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</si>
  <si>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</si>
  <si>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</si>
  <si>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</si>
  <si>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</si>
  <si>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</si>
  <si>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</si>
  <si>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</si>
  <si>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</si>
  <si>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</si>
  <si>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</si>
  <si>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</si>
  <si>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</si>
  <si>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</si>
  <si>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</si>
  <si>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</si>
  <si>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</si>
  <si>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</si>
  <si>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</si>
  <si>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</si>
  <si>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</si>
  <si>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</si>
  <si>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</si>
  <si>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</si>
  <si>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</si>
  <si>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</si>
  <si>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</si>
  <si>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</si>
  <si>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</si>
  <si>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</si>
  <si>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</si>
  <si>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</si>
  <si>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</si>
  <si>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</si>
  <si>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</si>
  <si>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</si>
  <si>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</si>
  <si>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</si>
  <si>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</si>
  <si>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</si>
  <si>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</si>
  <si>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</si>
  <si>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</si>
  <si>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</si>
  <si>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</si>
  <si>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</si>
  <si>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</si>
  <si>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</si>
  <si>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</si>
  <si>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</si>
  <si>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</si>
  <si>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</si>
  <si>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</si>
  <si>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</si>
  <si>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</si>
  <si>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</si>
  <si>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</si>
  <si>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</si>
  <si>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</si>
  <si>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</si>
  <si>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</si>
  <si>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</si>
  <si>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</si>
  <si>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</si>
  <si>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</si>
  <si>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</si>
  <si>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</si>
  <si>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</si>
  <si>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</si>
  <si>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</si>
  <si>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</si>
  <si>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</si>
  <si>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</si>
  <si>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</si>
  <si>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</si>
  <si>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</si>
  <si>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</si>
  <si>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</si>
  <si>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</si>
  <si>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</si>
  <si>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</si>
  <si>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</si>
  <si>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</si>
  <si>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</si>
  <si>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</si>
  <si>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</si>
  <si>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</si>
  <si>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</si>
  <si>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</si>
  <si>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</si>
  <si>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</si>
  <si>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</si>
  <si>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</si>
  <si>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</si>
  <si>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</si>
  <si>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</si>
  <si>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</si>
  <si>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</si>
  <si>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</si>
  <si>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</si>
  <si>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</si>
  <si>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</si>
  <si>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</si>
  <si>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</si>
  <si>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</si>
  <si>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</si>
  <si>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</si>
  <si>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</si>
  <si>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</si>
  <si>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</si>
  <si>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</si>
  <si>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</si>
  <si>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</si>
  <si>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</si>
  <si>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</si>
  <si>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</si>
  <si>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</si>
  <si>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</si>
  <si>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</si>
  <si>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</si>
  <si>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</si>
  <si>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</si>
  <si>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</si>
  <si>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</si>
  <si>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</si>
  <si>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</si>
  <si>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</si>
  <si>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</si>
  <si>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</si>
  <si>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</si>
  <si>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</si>
  <si>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</si>
  <si>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</si>
  <si>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</si>
  <si>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</si>
  <si>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</si>
  <si>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</si>
  <si>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</si>
  <si>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</si>
  <si>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</si>
  <si>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</si>
  <si>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</si>
  <si>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</si>
  <si>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</si>
  <si>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</si>
  <si>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</si>
  <si>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</si>
  <si>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</si>
  <si>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</si>
  <si>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</si>
  <si>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</si>
  <si>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</si>
  <si>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</si>
  <si>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</si>
  <si>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</si>
  <si>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</si>
  <si>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</si>
  <si>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</si>
  <si>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</si>
  <si>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</si>
  <si>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</si>
  <si>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</si>
  <si>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</si>
  <si>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</si>
  <si>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</si>
  <si>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</si>
  <si>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</si>
  <si>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</si>
  <si>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</si>
  <si>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</si>
  <si>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</si>
  <si>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</si>
  <si>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</si>
  <si>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</si>
  <si>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</si>
  <si>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</si>
  <si>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</si>
  <si>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</si>
  <si>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</si>
  <si>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</si>
  <si>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</si>
  <si>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</si>
  <si>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</si>
  <si>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</si>
  <si>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</si>
  <si>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</si>
  <si>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</si>
  <si>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</si>
  <si>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</si>
  <si>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</si>
  <si>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</si>
  <si>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</si>
  <si>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</si>
  <si>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</si>
  <si>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</si>
  <si>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</si>
  <si>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</si>
  <si>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</si>
  <si>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</si>
  <si>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</si>
  <si>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</si>
  <si>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</si>
  <si>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</si>
  <si>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</si>
  <si>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</si>
  <si>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</si>
  <si>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</si>
  <si>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</si>
  <si>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</si>
  <si>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</si>
  <si>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</si>
  <si>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</si>
  <si>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</si>
  <si>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</si>
  <si>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</si>
  <si>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</si>
  <si>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</si>
  <si>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</si>
  <si>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</si>
  <si>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</si>
  <si>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</si>
  <si>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</si>
  <si>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</si>
  <si>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</si>
  <si>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</si>
  <si>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</si>
  <si>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</si>
  <si>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</si>
  <si>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</si>
  <si>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</si>
  <si>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</si>
  <si>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</si>
  <si>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</si>
  <si>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</si>
  <si>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</si>
  <si>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</si>
  <si>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</si>
  <si>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</si>
  <si>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</si>
  <si>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</si>
  <si>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</si>
  <si>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</si>
  <si>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</si>
  <si>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</si>
  <si>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</si>
  <si>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</si>
  <si>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</si>
  <si>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</si>
  <si>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</si>
  <si>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</si>
  <si>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</si>
  <si>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</si>
  <si>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</si>
  <si>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</si>
  <si>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</si>
  <si>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</si>
  <si>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</si>
  <si>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</si>
  <si>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</si>
  <si>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</si>
  <si>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</si>
  <si>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</si>
  <si>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</si>
  <si>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</si>
  <si>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</si>
  <si>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</si>
  <si>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</si>
  <si>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</si>
  <si>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</si>
  <si>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</si>
  <si>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</si>
  <si>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</si>
  <si>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</si>
  <si>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</si>
  <si>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</si>
  <si>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</si>
  <si>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</si>
  <si>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</si>
  <si>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</si>
  <si>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</si>
  <si>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</si>
  <si>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</si>
  <si>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</si>
  <si>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</si>
  <si>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</si>
  <si>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</si>
  <si>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</si>
  <si>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</si>
  <si>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</si>
  <si>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</si>
  <si>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</si>
  <si>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</si>
  <si>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</si>
  <si>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</si>
  <si>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</si>
  <si>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</si>
  <si>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</si>
  <si>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</si>
  <si>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</si>
  <si>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</si>
  <si>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</si>
  <si>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</si>
  <si>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</si>
  <si>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</si>
  <si>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</si>
  <si>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</si>
  <si>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</si>
  <si>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</si>
  <si>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</si>
  <si>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</si>
  <si>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</si>
  <si>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</si>
  <si>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</si>
  <si>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</si>
  <si>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</si>
  <si>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</si>
  <si>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</si>
  <si>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</si>
  <si>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</si>
  <si>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</si>
  <si>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</si>
  <si>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</si>
  <si>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</si>
  <si>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</si>
  <si>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</si>
  <si>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</si>
  <si>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</si>
  <si>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</si>
  <si>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</si>
  <si>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</si>
  <si>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</si>
  <si>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</si>
  <si>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</si>
  <si>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</si>
  <si>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</si>
  <si>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</si>
  <si>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</si>
  <si>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</si>
  <si>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</si>
  <si>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</si>
  <si>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</si>
  <si>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</si>
  <si>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</si>
  <si>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</si>
  <si>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</si>
  <si>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</si>
  <si>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</si>
  <si>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</si>
  <si>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</si>
  <si>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</si>
  <si>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</si>
  <si>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</si>
  <si>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</si>
  <si>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</si>
  <si>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</si>
  <si>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</si>
  <si>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</si>
  <si>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</si>
  <si>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</si>
  <si>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</si>
  <si>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</si>
  <si>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</si>
  <si>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</si>
  <si>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</si>
  <si>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</si>
  <si>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</si>
  <si>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</si>
  <si>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</si>
  <si>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</si>
  <si>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</si>
  <si>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</si>
  <si>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</si>
  <si>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</si>
  <si>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</si>
  <si>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</si>
  <si>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</si>
  <si>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</si>
  <si>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</si>
  <si>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</si>
  <si>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</si>
  <si>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</si>
  <si>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</si>
  <si>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</si>
  <si>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</si>
  <si>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</si>
  <si>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</si>
  <si>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</si>
  <si>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</si>
  <si>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</si>
  <si>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</si>
  <si>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</si>
  <si>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</si>
  <si>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</si>
  <si>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</si>
  <si>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</si>
  <si>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</si>
  <si>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</si>
  <si>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</si>
  <si>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</si>
  <si>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</si>
  <si>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</si>
  <si>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</si>
  <si>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</si>
  <si>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</si>
  <si>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</si>
  <si>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</si>
  <si>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</si>
  <si>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</si>
  <si>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</si>
  <si>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</si>
  <si>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</si>
  <si>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</si>
  <si>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</si>
  <si>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</si>
  <si>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</si>
  <si>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</si>
  <si>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</si>
  <si>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</si>
  <si>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</si>
  <si>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</si>
  <si>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</si>
  <si>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</si>
  <si>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</si>
  <si>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</si>
  <si>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</si>
  <si>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</si>
  <si>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</si>
  <si>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</si>
  <si>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</si>
  <si>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</si>
  <si>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</si>
  <si>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</si>
  <si>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</si>
  <si>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</si>
  <si>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</si>
  <si>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</si>
  <si>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</si>
  <si>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</si>
  <si>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</si>
  <si>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</si>
  <si>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</si>
  <si>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</si>
  <si>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</si>
  <si>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</si>
  <si>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</si>
  <si>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</si>
  <si>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</si>
  <si>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</si>
  <si>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</si>
  <si>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</si>
  <si>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</si>
  <si>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</si>
  <si>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</si>
  <si>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</si>
  <si>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</si>
  <si>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</si>
  <si>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</si>
  <si>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</si>
  <si>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</si>
  <si>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</si>
  <si>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</si>
  <si>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</si>
  <si>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</si>
  <si>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</si>
  <si>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</si>
  <si>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</si>
  <si>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</si>
  <si>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</si>
  <si>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</si>
  <si>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</si>
  <si>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</si>
  <si>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</si>
  <si>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</si>
  <si>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</si>
  <si>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</si>
  <si>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</si>
  <si>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</si>
  <si>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</si>
  <si>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</si>
  <si>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</si>
  <si>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</si>
  <si>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</si>
  <si>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</si>
  <si>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</si>
  <si>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</si>
  <si>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</si>
  <si>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</si>
  <si>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</si>
  <si>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</si>
  <si>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</si>
  <si>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</si>
  <si>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</si>
  <si>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</si>
  <si>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</si>
  <si>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</si>
  <si>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</si>
  <si>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</si>
  <si>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</si>
  <si>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</si>
  <si>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</si>
  <si>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</si>
  <si>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</si>
  <si>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</si>
  <si>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</si>
  <si>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</si>
  <si>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</si>
  <si>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</si>
  <si>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</si>
  <si>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</si>
  <si>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</si>
  <si>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</si>
  <si>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</si>
  <si>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</si>
  <si>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</si>
  <si>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</si>
  <si>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</si>
  <si>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</si>
  <si>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</si>
  <si>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</si>
  <si>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</si>
  <si>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</si>
  <si>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</si>
  <si>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</si>
  <si>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</si>
  <si>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</si>
  <si>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</si>
  <si>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</si>
  <si>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</si>
  <si>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</si>
  <si>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</si>
  <si>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</si>
  <si>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</si>
  <si>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</si>
  <si>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</si>
  <si>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</si>
  <si>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</si>
  <si>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</si>
  <si>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</si>
  <si>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</si>
  <si>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</si>
  <si>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</si>
  <si>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</si>
  <si>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</si>
  <si>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</si>
  <si>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</si>
  <si>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</si>
  <si>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</si>
  <si>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</si>
  <si>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</si>
  <si>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</si>
  <si>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</si>
  <si>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</si>
  <si>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</si>
  <si>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</si>
  <si>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</si>
  <si>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</si>
  <si>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</si>
  <si>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</si>
  <si>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</si>
  <si>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</si>
  <si>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</si>
  <si>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</si>
  <si>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</si>
  <si>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</si>
  <si>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</si>
  <si>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</si>
  <si>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</si>
  <si>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</si>
  <si>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</si>
  <si>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</si>
  <si>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</si>
  <si>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</si>
  <si>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</si>
  <si>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</si>
  <si>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</si>
  <si>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</si>
  <si>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</si>
  <si>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</si>
  <si>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</si>
  <si>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</si>
  <si>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</si>
  <si>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</si>
  <si>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</si>
  <si>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</si>
  <si>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</si>
  <si>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</si>
  <si>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</si>
  <si>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</si>
  <si>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</si>
  <si>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</si>
  <si>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</si>
  <si>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</si>
  <si>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</si>
  <si>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</si>
  <si>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</si>
  <si>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</si>
  <si>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</si>
  <si>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</si>
  <si>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</si>
  <si>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</si>
  <si>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</si>
  <si>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</si>
  <si>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</si>
  <si>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</si>
  <si>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</si>
  <si>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</si>
  <si>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</si>
  <si>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</si>
  <si>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</si>
  <si>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</si>
  <si>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</si>
  <si>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</si>
  <si>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</si>
  <si>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</si>
  <si>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</si>
  <si>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</si>
  <si>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</si>
  <si>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</si>
  <si>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</si>
  <si>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</si>
  <si>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</si>
  <si>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</si>
  <si>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</si>
  <si>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</si>
  <si>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</si>
  <si>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</si>
  <si>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</si>
  <si>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</si>
  <si>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</si>
  <si>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</si>
  <si>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</si>
  <si>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</si>
  <si>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</si>
  <si>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</si>
  <si>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</si>
  <si>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</si>
  <si>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</si>
  <si>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</si>
  <si>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</si>
  <si>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</si>
  <si>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</si>
  <si>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</si>
  <si>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</si>
  <si>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</si>
  <si>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</si>
  <si>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</si>
  <si>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</si>
  <si>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</si>
  <si>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</si>
  <si>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</si>
  <si>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</si>
  <si>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</si>
  <si>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</si>
  <si>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</si>
  <si>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</si>
  <si>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</si>
  <si>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</si>
  <si>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</si>
  <si>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</si>
  <si>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</si>
  <si>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</si>
  <si>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</si>
  <si>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</si>
  <si>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</si>
  <si>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</si>
  <si>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</si>
  <si>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</si>
  <si>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</si>
  <si>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</si>
  <si>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</si>
  <si>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</si>
  <si>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</si>
  <si>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</si>
  <si>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</si>
  <si>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</si>
  <si>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</si>
  <si>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</si>
  <si>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</si>
  <si>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</si>
  <si>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</si>
  <si>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</si>
  <si>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</si>
  <si>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</si>
  <si>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</si>
  <si>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</si>
  <si>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</si>
  <si>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</si>
  <si>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</si>
  <si>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</si>
  <si>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</si>
  <si>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</si>
  <si>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</si>
  <si>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</si>
  <si>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</si>
  <si>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</si>
  <si>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</si>
  <si>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</si>
  <si>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</si>
  <si>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</si>
  <si>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</si>
  <si>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</si>
  <si>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</si>
  <si>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</si>
  <si>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</si>
  <si>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</si>
  <si>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</si>
  <si>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</si>
  <si>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</si>
  <si>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</si>
  <si>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</si>
  <si>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</si>
  <si>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</si>
  <si>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</si>
  <si>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</si>
  <si>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</si>
  <si>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</si>
  <si>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</si>
  <si>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</si>
  <si>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</si>
  <si>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</si>
  <si>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</si>
  <si>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</si>
  <si>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</si>
  <si>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</si>
  <si>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</si>
  <si>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</si>
  <si>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</si>
  <si>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</si>
  <si>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</si>
  <si>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</si>
  <si>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</si>
  <si>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</si>
  <si>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</si>
  <si>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</si>
  <si>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</si>
  <si>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</si>
  <si>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</si>
  <si>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</si>
  <si>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</si>
  <si>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</si>
  <si>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</si>
  <si>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</si>
  <si>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</si>
  <si>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</si>
  <si>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</si>
  <si>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</si>
  <si>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</si>
  <si>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</si>
  <si>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</si>
  <si>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</si>
  <si>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</si>
  <si>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</si>
  <si>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</si>
  <si>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</si>
  <si>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</si>
  <si>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</si>
  <si>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</si>
  <si>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</si>
  <si>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</si>
  <si>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</si>
  <si>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</si>
  <si>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</si>
  <si>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</si>
  <si>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</si>
  <si>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</si>
  <si>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</si>
  <si>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</si>
  <si>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</si>
  <si>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</si>
  <si>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</si>
  <si>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</si>
  <si>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</si>
  <si>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</si>
  <si>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</si>
  <si>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</si>
  <si>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</si>
  <si>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</si>
  <si>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</si>
  <si>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</si>
  <si>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</si>
  <si>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</si>
  <si>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</si>
  <si>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</si>
  <si>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</si>
  <si>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</si>
  <si>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</si>
  <si>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</si>
  <si>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</si>
  <si>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</si>
  <si>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</si>
  <si>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</si>
  <si>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</si>
  <si>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</si>
  <si>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</si>
  <si>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</si>
  <si>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</si>
  <si>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</si>
  <si>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</si>
  <si>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</si>
  <si>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</si>
  <si>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</si>
  <si>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</si>
  <si>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</si>
  <si>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</si>
  <si>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</si>
  <si>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</si>
  <si>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</si>
  <si>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</si>
  <si>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</si>
  <si>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</si>
  <si>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</si>
  <si>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</si>
  <si>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</si>
  <si>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</si>
  <si>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</si>
  <si>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</si>
  <si>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</si>
  <si>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</si>
  <si>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</si>
  <si>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</si>
  <si>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</si>
  <si>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</si>
  <si>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</si>
  <si>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</si>
  <si>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</si>
  <si>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</si>
  <si>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</si>
  <si>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</si>
  <si>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</si>
  <si>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</si>
  <si>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</si>
  <si>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</si>
  <si>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</si>
  <si>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</si>
  <si>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</si>
  <si>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</si>
  <si>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</si>
  <si>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</si>
  <si>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</si>
  <si>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</si>
  <si>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</si>
  <si>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</si>
  <si>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</si>
  <si>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</si>
  <si>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</si>
  <si>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</si>
  <si>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</si>
  <si>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</si>
  <si>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</si>
  <si>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</si>
  <si>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</si>
  <si>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</si>
  <si>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</si>
  <si>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</si>
  <si>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</si>
  <si>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</si>
  <si>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</si>
  <si>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</si>
  <si>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</si>
  <si>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</si>
  <si>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</si>
  <si>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</si>
  <si>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</si>
  <si>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</si>
  <si>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</si>
  <si>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</si>
  <si>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</si>
  <si>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</si>
  <si>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</si>
  <si>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</si>
  <si>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</si>
  <si>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</si>
  <si>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</si>
  <si>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</si>
  <si>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</si>
  <si>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</si>
  <si>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</si>
  <si>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</si>
  <si>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</si>
  <si>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</si>
  <si>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</si>
  <si>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</si>
  <si>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</si>
  <si>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</si>
  <si>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</si>
  <si>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</si>
  <si>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</si>
  <si>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</si>
  <si>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</si>
  <si>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</si>
  <si>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</si>
  <si>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</si>
  <si>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</si>
  <si>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</si>
  <si>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</si>
  <si>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</si>
  <si>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</si>
  <si>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</si>
  <si>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</si>
  <si>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</si>
  <si>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</si>
  <si>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</si>
  <si>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</si>
  <si>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</si>
  <si>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</si>
  <si>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</si>
  <si>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</si>
  <si>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</si>
  <si>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</si>
  <si>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</si>
  <si>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</si>
  <si>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</si>
  <si>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</si>
  <si>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</si>
  <si>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</si>
  <si>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</si>
  <si>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</si>
  <si>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</si>
  <si>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</si>
  <si>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</si>
  <si>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</si>
  <si>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</si>
  <si>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</si>
  <si>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</si>
  <si>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</si>
  <si>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</si>
  <si>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</si>
  <si>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</si>
  <si>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</si>
  <si>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</si>
  <si>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</si>
  <si>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</si>
  <si>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</si>
  <si>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</si>
  <si>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</si>
  <si>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</si>
  <si>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</si>
  <si>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</si>
  <si>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</si>
  <si>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</si>
  <si>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</si>
  <si>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</si>
  <si>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</si>
  <si>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</si>
  <si>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</si>
  <si>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</si>
  <si>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</si>
  <si>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</si>
  <si>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</si>
  <si>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</si>
  <si>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</si>
  <si>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</si>
  <si>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</si>
  <si>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</si>
  <si>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</si>
  <si>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</si>
  <si>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</si>
  <si>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</si>
  <si>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</si>
  <si>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</si>
  <si>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</si>
  <si>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</si>
  <si>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</si>
  <si>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</si>
  <si>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</si>
  <si>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</si>
  <si>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</si>
  <si>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</si>
  <si>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</si>
  <si>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</si>
  <si>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</si>
  <si>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</si>
  <si>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</si>
  <si>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</si>
  <si>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</si>
  <si>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</si>
  <si>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</si>
  <si>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</si>
  <si>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</si>
  <si>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</si>
  <si>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</si>
  <si>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</si>
  <si>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</si>
  <si>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</si>
  <si>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</si>
  <si>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</si>
  <si>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</si>
  <si>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</si>
  <si>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</si>
  <si>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</si>
  <si>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</si>
  <si>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</si>
  <si>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</si>
  <si>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</si>
  <si>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</si>
  <si>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</si>
  <si>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</si>
  <si>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</si>
  <si>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</si>
  <si>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</si>
  <si>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</si>
  <si>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</si>
  <si>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</si>
  <si>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</si>
  <si>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</si>
  <si>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</si>
  <si>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</si>
  <si>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</si>
  <si>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</si>
  <si>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</si>
  <si>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</si>
  <si>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</si>
  <si>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</si>
  <si>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</si>
  <si>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</si>
  <si>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</si>
  <si>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</si>
  <si>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</si>
  <si>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</si>
  <si>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</si>
  <si>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</si>
  <si>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</si>
  <si>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</si>
  <si>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</si>
  <si>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</si>
  <si>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</si>
  <si>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</si>
  <si>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</si>
  <si>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</si>
  <si>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</si>
  <si>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</si>
  <si>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</si>
  <si>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</si>
  <si>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</si>
  <si>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</si>
  <si>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</si>
  <si>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</si>
  <si>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</si>
  <si>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</si>
  <si>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</si>
  <si>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</si>
  <si>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</si>
  <si>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</si>
  <si>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</si>
  <si>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</si>
  <si>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</si>
  <si>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</si>
  <si>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</si>
  <si>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</si>
  <si>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</si>
  <si>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</si>
  <si>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</si>
  <si>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</si>
  <si>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</si>
  <si>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</si>
  <si>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</si>
  <si>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</si>
  <si>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</si>
  <si>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</si>
  <si>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</si>
  <si>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</si>
  <si>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</si>
  <si>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</si>
  <si>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</si>
  <si>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</si>
  <si>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</si>
  <si>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</si>
  <si>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</si>
  <si>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</si>
  <si>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</si>
  <si>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</si>
  <si>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</si>
  <si>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</si>
  <si>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</si>
  <si>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</si>
  <si>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</si>
  <si>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</si>
  <si>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</si>
  <si>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</si>
  <si>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</si>
  <si>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</si>
  <si>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</si>
  <si>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</si>
  <si>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</si>
  <si>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</si>
  <si>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</si>
  <si>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</si>
  <si>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</si>
  <si>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</si>
  <si>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</si>
  <si>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</si>
  <si>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</si>
  <si>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</si>
  <si>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</si>
  <si>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</si>
  <si>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</si>
  <si>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</si>
  <si>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</si>
  <si>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</si>
  <si>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</si>
  <si>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</si>
  <si>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</si>
  <si>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</si>
  <si>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</si>
  <si>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</si>
  <si>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</si>
  <si>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</si>
  <si>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</si>
  <si>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</si>
  <si>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</si>
  <si>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</si>
  <si>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</si>
  <si>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</si>
  <si>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</si>
  <si>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</si>
  <si>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</si>
  <si>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</si>
  <si>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</si>
  <si>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</si>
  <si>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</si>
  <si>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</si>
  <si>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</si>
  <si>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</si>
  <si>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</si>
  <si>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</si>
  <si>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</si>
  <si>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</si>
  <si>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</si>
  <si>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</si>
  <si>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</si>
  <si>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</si>
  <si>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</si>
  <si>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</si>
  <si>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</si>
  <si>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</si>
  <si>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</si>
  <si>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</si>
  <si>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</si>
  <si>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</si>
  <si>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</si>
  <si>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</si>
  <si>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</si>
  <si>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</si>
  <si>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</si>
  <si>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</si>
  <si>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</si>
  <si>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</si>
  <si>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</si>
  <si>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</si>
  <si>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</si>
  <si>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</si>
  <si>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</si>
  <si>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</si>
  <si>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</si>
  <si>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</si>
  <si>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</si>
  <si>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</si>
  <si>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</si>
  <si>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</si>
  <si>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</si>
  <si>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</si>
  <si>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</si>
  <si>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</si>
  <si>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</si>
  <si>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</si>
  <si>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</si>
  <si>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</si>
  <si>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</si>
  <si>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</si>
  <si>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</si>
  <si>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</si>
  <si>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</si>
  <si>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</si>
  <si>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</si>
  <si>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</si>
  <si>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</si>
  <si>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</si>
  <si>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</si>
  <si>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</si>
  <si>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</si>
  <si>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</si>
  <si>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</si>
  <si>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</si>
  <si>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</si>
  <si>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</si>
  <si>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</si>
  <si>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</si>
  <si>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</si>
  <si>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</si>
  <si>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</si>
  <si>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</si>
  <si>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</si>
  <si>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</si>
  <si>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</si>
  <si>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</si>
  <si>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</si>
  <si>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</si>
  <si>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</si>
  <si>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</si>
  <si>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</si>
  <si>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</si>
  <si>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</si>
  <si>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</si>
  <si>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</si>
  <si>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</si>
  <si>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</si>
  <si>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</si>
  <si>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</si>
  <si>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</si>
  <si>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</si>
  <si>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</si>
  <si>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</si>
  <si>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</si>
  <si>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</si>
  <si>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</si>
  <si>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</si>
  <si>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</si>
  <si>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</si>
  <si>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</si>
  <si>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</si>
  <si>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</si>
  <si>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</si>
  <si>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</si>
  <si>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</si>
  <si>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</si>
  <si>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</si>
  <si>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</si>
  <si>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</si>
  <si>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</si>
  <si>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</si>
  <si>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</si>
  <si>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</si>
  <si>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</si>
  <si>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</si>
  <si>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</si>
  <si>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</si>
  <si>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</si>
  <si>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</si>
  <si>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</si>
  <si>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</si>
  <si>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</si>
  <si>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</si>
  <si>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</si>
  <si>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</si>
  <si>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</si>
  <si>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</si>
  <si>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</si>
  <si>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</si>
  <si>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</si>
  <si>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</si>
  <si>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</si>
  <si>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</si>
  <si>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</si>
  <si>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</si>
  <si>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</si>
  <si>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</si>
  <si>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</si>
  <si>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</si>
  <si>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</si>
  <si>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</si>
  <si>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</si>
  <si>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</si>
  <si>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</si>
  <si>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</si>
  <si>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</si>
  <si>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</si>
  <si>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</si>
  <si>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</si>
  <si>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</si>
  <si>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</si>
  <si>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</si>
  <si>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</si>
  <si>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</si>
  <si>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</si>
  <si>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</si>
  <si>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</si>
  <si>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</si>
  <si>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</si>
  <si>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</si>
  <si>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</si>
  <si>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</si>
  <si>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</si>
  <si>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</si>
  <si>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</si>
  <si>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</si>
  <si>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</si>
  <si>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</si>
  <si>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</si>
  <si>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</si>
  <si>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</si>
  <si>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</si>
  <si>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</si>
  <si>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</si>
  <si>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</si>
  <si>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</si>
  <si>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</si>
  <si>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</si>
  <si>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</si>
  <si>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</si>
  <si>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</si>
  <si>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</si>
  <si>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</si>
  <si>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</si>
  <si>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</si>
  <si>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</si>
  <si>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</si>
  <si>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</si>
  <si>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</si>
  <si>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</si>
  <si>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</si>
  <si>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</si>
  <si>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</si>
  <si>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</si>
  <si>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</si>
  <si>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</si>
  <si>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</si>
  <si>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</si>
  <si>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</si>
  <si>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</si>
  <si>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</si>
  <si>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</si>
  <si>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</si>
  <si>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</si>
  <si>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</si>
  <si>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</si>
  <si>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</si>
  <si>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</si>
  <si>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</si>
  <si>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</si>
  <si>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</si>
  <si>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</si>
  <si>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</si>
  <si>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</si>
  <si>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</si>
  <si>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</si>
  <si>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</si>
  <si>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</si>
  <si>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</si>
  <si>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</si>
  <si>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</si>
  <si>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</si>
  <si>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</si>
  <si>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</si>
  <si>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</si>
  <si>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</si>
  <si>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</si>
  <si>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</si>
  <si>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</si>
  <si>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</si>
  <si>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</si>
  <si>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</si>
  <si>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</si>
  <si>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</si>
  <si>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</si>
  <si>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</si>
  <si>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</si>
  <si>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</si>
  <si>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</si>
  <si>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</si>
  <si>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</si>
  <si>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</si>
  <si>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</si>
  <si>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</si>
  <si>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</si>
  <si>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</si>
  <si>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</si>
  <si>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</si>
  <si>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</si>
  <si>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</si>
  <si>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</si>
  <si>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</si>
  <si>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</si>
  <si>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</si>
  <si>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</si>
  <si>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</si>
  <si>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</si>
  <si>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</si>
  <si>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</si>
  <si>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</si>
  <si>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</si>
  <si>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</si>
  <si>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</si>
  <si>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</si>
  <si>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</si>
  <si>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</si>
  <si>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</si>
  <si>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</si>
  <si>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</si>
  <si>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</si>
  <si>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</si>
  <si>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</si>
  <si>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</si>
  <si>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</si>
  <si>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</si>
  <si>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</si>
  <si>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</si>
  <si>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</si>
  <si>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</si>
  <si>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</si>
  <si>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</si>
  <si>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</si>
  <si>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</si>
  <si>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</si>
  <si>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</si>
  <si>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</si>
  <si>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</si>
  <si>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</si>
  <si>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</si>
  <si>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</si>
  <si>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</si>
  <si>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</si>
  <si>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</si>
  <si>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</si>
  <si>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</si>
  <si>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</si>
  <si>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</si>
  <si>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</si>
  <si>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</si>
  <si>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</si>
  <si>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</si>
  <si>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</si>
  <si>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</si>
  <si>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</si>
  <si>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</si>
  <si>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</si>
  <si>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</si>
  <si>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</si>
  <si>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</si>
  <si>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</si>
  <si>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</si>
  <si>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</si>
  <si>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</si>
  <si>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</si>
  <si>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</si>
  <si>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</si>
  <si>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</si>
  <si>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</si>
  <si>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</si>
  <si>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</si>
  <si>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</si>
  <si>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</si>
  <si>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</si>
  <si>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</si>
  <si>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</si>
  <si>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</si>
  <si>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</si>
  <si>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</si>
  <si>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</si>
  <si>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</si>
  <si>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</si>
  <si>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</si>
  <si>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</si>
  <si>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</si>
  <si>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</si>
  <si>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</si>
  <si>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</si>
  <si>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</si>
  <si>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</si>
  <si>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</si>
  <si>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</si>
  <si>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</si>
  <si>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</si>
  <si>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</si>
  <si>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</si>
  <si>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</si>
  <si>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</si>
  <si>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</si>
  <si>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</si>
  <si>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</si>
  <si>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</si>
  <si>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</si>
  <si>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</si>
  <si>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</si>
  <si>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</si>
  <si>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</si>
  <si>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</si>
  <si>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</si>
  <si>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</si>
  <si>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</si>
  <si>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</si>
  <si>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</si>
  <si>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</si>
  <si>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</si>
  <si>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</si>
  <si>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</si>
  <si>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</si>
  <si>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</si>
  <si>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</si>
  <si>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</si>
  <si>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</si>
  <si>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</si>
  <si>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</si>
  <si>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</si>
  <si>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</si>
  <si>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</si>
  <si>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</si>
  <si>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</si>
  <si>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</si>
  <si>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</si>
  <si>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</si>
  <si>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</si>
  <si>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</si>
  <si>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</si>
  <si>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</si>
  <si>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</si>
  <si>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</si>
  <si>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</si>
  <si>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</si>
  <si>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</si>
  <si>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</si>
  <si>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</si>
  <si>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</si>
  <si>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</si>
  <si>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</si>
  <si>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</si>
  <si>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</si>
  <si>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</si>
  <si>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</si>
  <si>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</si>
  <si>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</si>
  <si>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</si>
  <si>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</si>
  <si>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</si>
  <si>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</si>
  <si>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</si>
  <si>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</si>
  <si>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</si>
  <si>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</si>
  <si>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</si>
  <si>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</si>
  <si>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</si>
  <si>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</si>
  <si>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</si>
  <si>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</si>
  <si>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</si>
  <si>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</si>
  <si>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</si>
  <si>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</si>
  <si>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</si>
  <si>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</si>
  <si>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</si>
  <si>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</si>
  <si>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</si>
  <si>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</si>
  <si>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</si>
  <si>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</si>
  <si>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</si>
  <si>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</si>
  <si>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</si>
  <si>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</si>
  <si>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</si>
  <si>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</si>
  <si>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</si>
  <si>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</si>
  <si>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</si>
  <si>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</si>
  <si>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</si>
  <si>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</si>
  <si>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</si>
  <si>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</si>
  <si>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</si>
  <si>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</si>
  <si>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</si>
  <si>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</si>
  <si>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</si>
  <si>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</si>
  <si>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</si>
  <si>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</si>
  <si>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</si>
  <si>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</si>
  <si>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</si>
  <si>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</si>
  <si>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</si>
  <si>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</si>
  <si>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</si>
  <si>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</si>
  <si>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</si>
  <si>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</si>
  <si>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</si>
  <si>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</si>
  <si>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</si>
  <si>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</si>
  <si>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</si>
  <si>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</si>
  <si>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</si>
  <si>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</si>
  <si>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</si>
  <si>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</si>
  <si>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</si>
  <si>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</si>
  <si>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</si>
  <si>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</si>
  <si>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</si>
  <si>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</si>
  <si>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</si>
  <si>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</si>
  <si>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</si>
  <si>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</si>
  <si>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</si>
  <si>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</si>
  <si>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</si>
  <si>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</si>
  <si>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</si>
  <si>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</si>
  <si>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</si>
  <si>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</si>
  <si>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</si>
  <si>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</si>
  <si>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</si>
  <si>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</si>
  <si>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</si>
  <si>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</si>
  <si>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</si>
  <si>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</si>
  <si>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</si>
  <si>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</si>
  <si>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</si>
  <si>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</si>
  <si>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</si>
  <si>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</si>
  <si>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</si>
  <si>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</si>
  <si>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</si>
  <si>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</si>
  <si>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</si>
  <si>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</si>
  <si>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</si>
  <si>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</si>
  <si>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</si>
  <si>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</si>
  <si>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</si>
  <si>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</si>
  <si>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</si>
  <si>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</si>
  <si>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</si>
  <si>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</si>
  <si>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</si>
  <si>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</si>
  <si>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</si>
  <si>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</si>
  <si>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</si>
  <si>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</si>
  <si>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</si>
  <si>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</si>
  <si>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</si>
  <si>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</si>
  <si>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</si>
  <si>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</si>
  <si>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</si>
  <si>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</si>
  <si>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</si>
  <si>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</si>
  <si>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</si>
  <si>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</si>
  <si>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</si>
  <si>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</si>
  <si>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</si>
  <si>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</si>
  <si>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</si>
  <si>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</si>
  <si>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</si>
  <si>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</si>
  <si>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</si>
  <si>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</si>
  <si>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</si>
  <si>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</si>
  <si>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</si>
  <si>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</si>
  <si>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</si>
  <si>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</si>
  <si>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</si>
  <si>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</si>
  <si>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</si>
  <si>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</si>
  <si>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</si>
  <si>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</si>
  <si>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</si>
  <si>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</si>
  <si>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</si>
  <si>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</si>
  <si>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</si>
  <si>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</si>
  <si>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</si>
  <si>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</si>
  <si>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</si>
  <si>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</si>
  <si>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</si>
  <si>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</si>
  <si>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</si>
  <si>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</si>
  <si>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</si>
  <si>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</si>
  <si>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</si>
  <si>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</si>
  <si>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</si>
  <si>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</si>
  <si>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</si>
  <si>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</si>
  <si>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</si>
  <si>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</si>
  <si>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</si>
  <si>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</si>
  <si>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</si>
  <si>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</si>
  <si>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</si>
  <si>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</si>
  <si>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</si>
  <si>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</si>
  <si>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</si>
  <si>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</si>
  <si>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</si>
  <si>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</si>
  <si>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</si>
  <si>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</si>
  <si>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</si>
  <si>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</si>
  <si>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</si>
  <si>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</si>
  <si>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</si>
  <si>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</si>
  <si>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</si>
  <si>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</si>
  <si>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</si>
  <si>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</si>
  <si>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</si>
  <si>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</si>
  <si>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</si>
  <si>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</si>
  <si>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</si>
  <si>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</si>
  <si>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</si>
  <si>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</si>
  <si>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</si>
  <si>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</si>
  <si>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</si>
  <si>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</si>
  <si>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</si>
  <si>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</si>
  <si>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</si>
  <si>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</si>
  <si>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</si>
  <si>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</si>
  <si>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</si>
  <si>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</si>
  <si>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</si>
  <si>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</si>
  <si>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</si>
  <si>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</si>
  <si>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</si>
  <si>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</si>
  <si>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</si>
  <si>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</si>
  <si>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</si>
  <si>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</si>
  <si>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</si>
  <si>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</si>
  <si>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</si>
  <si>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</si>
  <si>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</si>
  <si>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</si>
  <si>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</si>
  <si>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</si>
  <si>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</si>
  <si>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</si>
  <si>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</si>
  <si>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</si>
  <si>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</si>
  <si>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</si>
  <si>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</si>
  <si>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</si>
  <si>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</si>
  <si>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</si>
  <si>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</si>
  <si>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</si>
  <si>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</si>
  <si>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</si>
  <si>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</si>
  <si>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</si>
  <si>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</si>
  <si>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</si>
  <si>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</si>
  <si>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</si>
  <si>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</si>
  <si>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</si>
  <si>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</si>
  <si>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</si>
  <si>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</si>
  <si>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</si>
  <si>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</si>
  <si>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</si>
  <si>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</si>
  <si>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</si>
  <si>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</si>
  <si>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</si>
  <si>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</si>
  <si>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</si>
  <si>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</si>
  <si>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</si>
  <si>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</si>
  <si>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</si>
  <si>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</si>
  <si>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</si>
  <si>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</si>
  <si>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</si>
  <si>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</si>
  <si>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</si>
  <si>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</si>
  <si>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</si>
  <si>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</si>
  <si>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</si>
  <si>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</si>
  <si>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</si>
  <si>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</si>
  <si>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</si>
  <si>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</si>
  <si>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</si>
  <si>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</si>
  <si>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</si>
  <si>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</si>
  <si>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</si>
  <si>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</si>
  <si>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</si>
  <si>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</si>
  <si>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</si>
  <si>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</si>
  <si>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</si>
  <si>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</si>
  <si>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</si>
  <si>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</si>
  <si>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</si>
  <si>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</si>
  <si>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</si>
  <si>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</si>
  <si>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</si>
  <si>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</si>
  <si>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</si>
  <si>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</si>
  <si>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</si>
  <si>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</si>
  <si>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</si>
  <si>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</si>
  <si>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</si>
  <si>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</si>
  <si>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</si>
  <si>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</si>
  <si>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</si>
  <si>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</si>
  <si>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</si>
  <si>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</si>
  <si>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</si>
  <si>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</si>
  <si>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</si>
  <si>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</si>
  <si>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</si>
  <si>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</si>
  <si>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</si>
  <si>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</si>
  <si>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</si>
  <si>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</si>
  <si>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</si>
  <si>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</si>
  <si>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</si>
  <si>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</si>
  <si>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</si>
  <si>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</si>
  <si>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</si>
  <si>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</si>
  <si>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</si>
  <si>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</si>
  <si>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</si>
  <si>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</si>
  <si>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</si>
  <si>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</si>
  <si>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</si>
  <si>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</si>
  <si>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</si>
  <si>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</si>
  <si>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</si>
  <si>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</si>
  <si>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</si>
  <si>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</si>
  <si>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</si>
  <si>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</si>
  <si>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</si>
  <si>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</si>
  <si>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</si>
  <si>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</si>
  <si>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</si>
  <si>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</si>
  <si>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</si>
  <si>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</si>
  <si>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</si>
  <si>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</si>
  <si>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</si>
  <si>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</si>
  <si>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</si>
  <si>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</si>
  <si>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</si>
  <si>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</si>
  <si>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</si>
  <si>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</si>
  <si>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</si>
  <si>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</si>
  <si>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</si>
  <si>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</si>
  <si>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</si>
  <si>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</si>
  <si>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</si>
  <si>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</si>
  <si>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</si>
  <si>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</si>
  <si>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</si>
  <si>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</si>
  <si>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</si>
  <si>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</si>
  <si>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</si>
  <si>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</si>
  <si>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</si>
  <si>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</si>
  <si>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</si>
  <si>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</si>
  <si>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</si>
  <si>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</si>
  <si>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</si>
  <si>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</si>
  <si>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</si>
  <si>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</si>
  <si>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</si>
  <si>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</si>
  <si>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</si>
  <si>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</si>
  <si>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</si>
  <si>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</si>
  <si>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</si>
  <si>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</si>
  <si>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</si>
  <si>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</si>
  <si>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</si>
  <si>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</si>
  <si>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</si>
  <si>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</si>
  <si>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</si>
  <si>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</si>
  <si>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</si>
  <si>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</si>
  <si>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</si>
  <si>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</si>
  <si>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</si>
  <si>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</si>
  <si>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</si>
  <si>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</si>
  <si>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</si>
  <si>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</si>
  <si>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</si>
  <si>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</si>
  <si>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</si>
  <si>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</si>
  <si>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</si>
  <si>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</si>
  <si>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</si>
  <si>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</si>
  <si>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</si>
  <si>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</si>
  <si>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</si>
  <si>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</si>
  <si>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</si>
  <si>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</si>
  <si>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</si>
  <si>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</si>
  <si>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</si>
  <si>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</si>
  <si>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</si>
  <si>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</si>
  <si>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</si>
  <si>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</si>
  <si>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</si>
  <si>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</si>
  <si>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</si>
  <si>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</si>
  <si>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</si>
  <si>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</si>
  <si>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</si>
  <si>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</si>
  <si>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</si>
  <si>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</si>
  <si>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</si>
  <si>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</si>
  <si>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</si>
  <si>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</si>
  <si>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</si>
  <si>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</si>
  <si>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</si>
  <si>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</si>
  <si>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</si>
  <si>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</si>
  <si>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</si>
  <si>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</si>
  <si>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</si>
  <si>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</si>
  <si>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</si>
  <si>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</si>
  <si>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</si>
  <si>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</si>
  <si>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</si>
  <si>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</si>
  <si>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</si>
  <si>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</si>
  <si>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</si>
  <si>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</si>
  <si>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</si>
  <si>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</si>
  <si>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</si>
  <si>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</si>
  <si>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</si>
  <si>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</si>
  <si>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</si>
  <si>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</si>
  <si>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</si>
  <si>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</si>
  <si>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</si>
  <si>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</si>
  <si>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</si>
  <si>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</si>
  <si>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</si>
  <si>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</si>
  <si>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</si>
  <si>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</si>
  <si>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</si>
  <si>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</si>
  <si>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</si>
  <si>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</si>
  <si>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</si>
  <si>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</si>
  <si>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</si>
  <si>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</si>
  <si>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</si>
  <si>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</si>
  <si>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</si>
  <si>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</si>
  <si>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</si>
  <si>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</si>
  <si>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</si>
  <si>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</si>
  <si>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</si>
  <si>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</si>
  <si>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</si>
  <si>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</si>
  <si>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</si>
  <si>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</si>
  <si>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</si>
  <si>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</si>
  <si>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</si>
  <si>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</si>
  <si>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</si>
  <si>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</si>
  <si>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</si>
  <si>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</si>
  <si>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</si>
  <si>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</si>
  <si>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</si>
  <si>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</si>
  <si>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</si>
  <si>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</si>
  <si>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</si>
  <si>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</si>
  <si>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</si>
  <si>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</si>
  <si>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</si>
  <si>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</si>
  <si>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</si>
  <si>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</si>
  <si>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</si>
  <si>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</si>
  <si>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</si>
  <si>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</si>
  <si>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</si>
  <si>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</si>
  <si>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</si>
  <si>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</si>
  <si>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</si>
  <si>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</si>
  <si>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</si>
  <si>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</si>
  <si>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</si>
  <si>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</si>
  <si>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</si>
  <si>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</si>
  <si>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</si>
  <si>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</si>
  <si>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</si>
  <si>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</si>
  <si>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</si>
  <si>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</si>
  <si>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</si>
  <si>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</si>
  <si>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</si>
  <si>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</si>
  <si>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</si>
  <si>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</si>
  <si>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</si>
  <si>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</si>
  <si>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</si>
  <si>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</si>
  <si>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</si>
  <si>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</si>
  <si>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</si>
  <si>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</si>
  <si>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</si>
  <si>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</si>
  <si>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</si>
  <si>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</si>
  <si>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</si>
  <si>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</si>
  <si>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</si>
  <si>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</si>
  <si>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</si>
  <si>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</si>
  <si>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</si>
  <si>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</si>
  <si>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</si>
  <si>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</si>
  <si>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</si>
  <si>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</si>
  <si>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</si>
  <si>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</si>
  <si>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</si>
  <si>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</si>
  <si>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</si>
  <si>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</si>
  <si>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</si>
  <si>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</si>
  <si>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</si>
  <si>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</si>
  <si>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</si>
  <si>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</si>
  <si>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</si>
  <si>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</si>
  <si>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</si>
  <si>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</si>
  <si>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</si>
  <si>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</si>
  <si>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</si>
  <si>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</si>
  <si>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</si>
  <si>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</si>
  <si>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</si>
  <si>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</si>
  <si>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</si>
  <si>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</si>
  <si>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</si>
  <si>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</si>
  <si>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</si>
  <si>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</si>
  <si>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</si>
  <si>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</si>
  <si>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</si>
  <si>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</si>
  <si>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</si>
  <si>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</si>
  <si>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</si>
  <si>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</si>
  <si>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</si>
  <si>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</si>
  <si>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</si>
  <si>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</si>
  <si>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</si>
  <si>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</si>
  <si>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</si>
  <si>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</si>
  <si>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</si>
  <si>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</si>
  <si>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</si>
  <si>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</si>
  <si>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</si>
  <si>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</si>
  <si>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</si>
  <si>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</si>
  <si>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</si>
  <si>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</si>
  <si>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</si>
  <si>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</si>
  <si>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</si>
  <si>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</si>
  <si>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</si>
  <si>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</si>
  <si>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</si>
  <si>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</si>
  <si>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</si>
  <si>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</si>
  <si>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</si>
  <si>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</si>
  <si>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</si>
  <si>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</si>
  <si>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</si>
  <si>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</si>
  <si>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</si>
  <si>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</si>
  <si>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</si>
  <si>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</si>
  <si>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</si>
  <si>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</si>
  <si>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</si>
  <si>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</si>
  <si>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</si>
  <si>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</si>
  <si>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</si>
  <si>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</si>
  <si>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</si>
  <si>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</si>
  <si>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</si>
  <si>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</si>
  <si>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</si>
  <si>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</si>
  <si>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</si>
  <si>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</si>
  <si>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</si>
  <si>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</si>
  <si>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</si>
  <si>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</si>
  <si>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</si>
  <si>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</si>
  <si>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</si>
  <si>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</si>
  <si>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</si>
  <si>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</si>
  <si>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</si>
  <si>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</si>
  <si>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</si>
  <si>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</si>
  <si>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</si>
  <si>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</si>
  <si>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</si>
  <si>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</si>
  <si>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</si>
  <si>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</si>
  <si>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</si>
  <si>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</si>
  <si>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</si>
  <si>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</si>
  <si>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</si>
  <si>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</si>
  <si>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</si>
  <si>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</si>
  <si>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</si>
  <si>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</si>
  <si>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</si>
  <si>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</si>
  <si>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</si>
  <si>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</si>
  <si>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</si>
  <si>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</si>
  <si>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</si>
  <si>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</si>
  <si>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</si>
  <si>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</si>
  <si>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</si>
  <si>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</si>
  <si>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</si>
  <si>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</si>
  <si>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</si>
  <si>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</si>
  <si>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</si>
  <si>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</si>
  <si>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</si>
  <si>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</si>
  <si>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</si>
  <si>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</si>
  <si>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</si>
  <si>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</si>
  <si>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</si>
  <si>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</si>
  <si>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</si>
  <si>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</si>
  <si>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</si>
  <si>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</si>
  <si>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</si>
  <si>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</si>
  <si>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</si>
  <si>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</si>
  <si>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</si>
  <si>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</si>
  <si>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</si>
  <si>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</si>
  <si>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</si>
  <si>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</si>
  <si>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</si>
  <si>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</si>
  <si>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</si>
  <si>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</si>
  <si>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</si>
  <si>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</si>
  <si>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</si>
  <si>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</si>
  <si>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</si>
  <si>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</si>
  <si>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</si>
  <si>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</si>
  <si>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</si>
  <si>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</si>
  <si>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</si>
  <si>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</si>
  <si>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</si>
  <si>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</si>
  <si>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</si>
  <si>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</si>
  <si>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</si>
  <si>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</si>
  <si>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</si>
  <si>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</si>
  <si>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</si>
  <si>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</si>
  <si>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</si>
  <si>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</si>
  <si>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</si>
  <si>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</si>
  <si>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</si>
  <si>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</si>
  <si>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</si>
  <si>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</si>
  <si>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</si>
  <si>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</si>
  <si>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</si>
  <si>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</si>
  <si>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</si>
  <si>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</si>
  <si>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</si>
  <si>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</si>
  <si>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</si>
  <si>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</si>
  <si>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</si>
  <si>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</si>
  <si>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</si>
  <si>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</si>
  <si>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</si>
  <si>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</si>
  <si>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</si>
  <si>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</si>
  <si>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</si>
  <si>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</si>
  <si>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</si>
  <si>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</si>
  <si>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</si>
  <si>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</si>
  <si>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</si>
  <si>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</si>
  <si>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</si>
  <si>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</si>
  <si>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</si>
  <si>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</si>
  <si>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</si>
  <si>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</si>
  <si>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</si>
  <si>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</si>
  <si>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</si>
  <si>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</si>
  <si>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</si>
  <si>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</si>
  <si>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</si>
  <si>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</si>
  <si>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</si>
  <si>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</si>
  <si>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</si>
  <si>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</si>
  <si>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</si>
  <si>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</si>
  <si>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</si>
  <si>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</si>
  <si>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</si>
  <si>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</si>
  <si>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</si>
  <si>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</si>
  <si>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</si>
  <si>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</si>
  <si>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</si>
  <si>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</si>
  <si>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</si>
  <si>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</si>
  <si>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</si>
  <si>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</si>
  <si>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</si>
  <si>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</si>
  <si>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</si>
  <si>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</si>
  <si>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</si>
  <si>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</si>
  <si>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</si>
  <si>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</si>
  <si>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</si>
  <si>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</si>
  <si>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</si>
  <si>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</si>
  <si>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</si>
  <si>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</si>
  <si>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</si>
  <si>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</si>
  <si>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</si>
  <si>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</si>
  <si>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</si>
  <si>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</si>
  <si>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</si>
  <si>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</si>
  <si>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</si>
  <si>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</si>
  <si>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</si>
  <si>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</si>
  <si>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</si>
  <si>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</si>
  <si>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</si>
  <si>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</si>
  <si>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</si>
  <si>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</si>
  <si>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</si>
  <si>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</si>
  <si>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</si>
  <si>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</si>
  <si>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</si>
  <si>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</si>
  <si>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</si>
  <si>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</si>
  <si>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</si>
  <si>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</si>
  <si>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</si>
  <si>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</si>
  <si>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</si>
  <si>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</si>
  <si>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</si>
  <si>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</si>
  <si>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</si>
  <si>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</si>
  <si>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</si>
  <si>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</si>
  <si>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</si>
  <si>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</si>
  <si>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</si>
  <si>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</si>
  <si>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</si>
  <si>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</si>
  <si>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</si>
  <si>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</si>
  <si>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</si>
  <si>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</si>
  <si>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</si>
  <si>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</si>
  <si>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</si>
  <si>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</si>
  <si>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</si>
  <si>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</si>
  <si>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</si>
  <si>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</si>
  <si>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</si>
  <si>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</si>
  <si>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</si>
  <si>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</si>
  <si>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</si>
  <si>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</si>
  <si>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</si>
  <si>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</si>
  <si>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</si>
  <si>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</si>
  <si>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</si>
  <si>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</si>
  <si>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</si>
  <si>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</si>
  <si>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</si>
  <si>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</si>
  <si>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</si>
  <si>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</si>
  <si>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</si>
  <si>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</si>
  <si>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</si>
  <si>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</si>
  <si>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</si>
  <si>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</si>
  <si>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</si>
  <si>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</si>
  <si>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</si>
  <si>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</si>
  <si>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</si>
  <si>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</si>
  <si>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</si>
  <si>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</si>
  <si>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</si>
  <si>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</si>
  <si>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</si>
  <si>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</si>
  <si>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</si>
  <si>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</si>
  <si>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</si>
  <si>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</si>
  <si>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</si>
  <si>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</si>
  <si>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</si>
  <si>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</si>
  <si>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</si>
  <si>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</si>
  <si>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</si>
  <si>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</si>
  <si>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</si>
  <si>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</si>
  <si>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</si>
  <si>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</si>
  <si>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</si>
  <si>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</si>
  <si>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</si>
  <si>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</si>
  <si>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</si>
  <si>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</si>
  <si>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</si>
  <si>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</si>
  <si>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</si>
  <si>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</si>
  <si>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</si>
  <si>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</si>
  <si>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</si>
  <si>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</si>
  <si>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</si>
  <si>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</si>
  <si>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</si>
  <si>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</si>
  <si>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</si>
  <si>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</si>
  <si>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</si>
  <si>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</si>
  <si>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</si>
  <si>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</si>
  <si>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</si>
  <si>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</si>
  <si>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</si>
  <si>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</si>
  <si>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</si>
  <si>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</si>
  <si>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</si>
  <si>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</si>
  <si>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</si>
  <si>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</si>
  <si>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</si>
  <si>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</si>
  <si>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</si>
  <si>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</si>
  <si>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</si>
  <si>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</si>
  <si>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</si>
  <si>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</si>
  <si>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</si>
  <si>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</si>
  <si>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</si>
  <si>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</si>
  <si>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</si>
  <si>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</si>
  <si>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</si>
  <si>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</si>
  <si>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</si>
  <si>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</si>
  <si>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</si>
  <si>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</si>
  <si>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</si>
  <si>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</si>
  <si>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</si>
  <si>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</si>
  <si>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</si>
  <si>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</si>
  <si>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</si>
  <si>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</si>
  <si>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</si>
  <si>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</si>
  <si>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</si>
  <si>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</si>
  <si>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</si>
  <si>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</si>
  <si>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</si>
  <si>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</si>
  <si>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</si>
  <si>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</si>
  <si>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</si>
  <si>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</si>
  <si>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</si>
  <si>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</si>
  <si>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</si>
  <si>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</si>
  <si>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</si>
  <si>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</si>
  <si>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</si>
  <si>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</si>
  <si>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</si>
  <si>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</si>
  <si>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</si>
  <si>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</si>
  <si>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</si>
  <si>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</si>
  <si>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</si>
  <si>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</si>
  <si>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</si>
  <si>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</si>
  <si>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</si>
  <si>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</si>
  <si>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</si>
  <si>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</si>
  <si>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</si>
  <si>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</si>
  <si>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</si>
  <si>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</si>
  <si>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</si>
  <si>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</si>
  <si>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</si>
  <si>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</si>
  <si>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</si>
  <si>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</si>
  <si>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</si>
  <si>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</si>
  <si>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</si>
  <si>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</si>
  <si>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</si>
  <si>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</si>
  <si>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</si>
  <si>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</si>
  <si>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</si>
  <si>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</si>
  <si>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</si>
  <si>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</si>
  <si>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</si>
  <si>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</si>
  <si>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</si>
  <si>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</si>
  <si>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</si>
  <si>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</si>
  <si>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</si>
  <si>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</si>
  <si>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</si>
  <si>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</si>
  <si>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</si>
  <si>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</si>
  <si>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</si>
  <si>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</si>
  <si>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</si>
  <si>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</si>
  <si>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</si>
  <si>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</si>
  <si>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</si>
  <si>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</si>
  <si>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</si>
  <si>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</si>
  <si>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</si>
  <si>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</si>
  <si>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</si>
  <si>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</si>
  <si>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</si>
  <si>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</si>
  <si>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</si>
  <si>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</si>
  <si>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</si>
  <si>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</si>
  <si>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</si>
  <si>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</si>
  <si>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</si>
  <si>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</si>
  <si>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</si>
  <si>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</si>
  <si>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</si>
  <si>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</si>
  <si>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</si>
  <si>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</si>
  <si>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</si>
  <si>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</si>
  <si>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</si>
  <si>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</si>
  <si>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</si>
  <si>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</si>
  <si>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</si>
  <si>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</si>
  <si>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</si>
  <si>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</si>
  <si>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</si>
  <si>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</si>
  <si>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</si>
  <si>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</si>
  <si>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</si>
  <si>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</si>
  <si>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</si>
  <si>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</si>
  <si>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</si>
  <si>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</si>
  <si>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</si>
  <si>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</si>
  <si>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</si>
  <si>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</si>
  <si>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</si>
  <si>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</si>
  <si>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</si>
  <si>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</si>
  <si>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</si>
  <si>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</si>
  <si>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</si>
  <si>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</si>
  <si>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</si>
  <si>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</si>
  <si>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</si>
  <si>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</si>
  <si>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</si>
  <si>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</si>
  <si>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</si>
  <si>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</si>
  <si>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</si>
  <si>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</si>
  <si>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</si>
  <si>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</si>
  <si>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</si>
  <si>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</si>
  <si>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</si>
  <si>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</si>
  <si>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</si>
  <si>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</si>
  <si>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</si>
  <si>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</si>
  <si>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</si>
  <si>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</si>
  <si>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</si>
  <si>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</si>
  <si>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</si>
  <si>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</si>
  <si>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</si>
  <si>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</si>
  <si>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</si>
  <si>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</si>
  <si>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</si>
  <si>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</si>
  <si>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</si>
  <si>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</si>
  <si>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</si>
  <si>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</si>
  <si>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</si>
  <si>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</si>
  <si>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</si>
  <si>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</si>
  <si>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</si>
  <si>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</si>
  <si>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</si>
  <si>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</si>
  <si>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</si>
  <si>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</si>
  <si>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</si>
  <si>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</si>
  <si>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</si>
  <si>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</si>
  <si>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</si>
  <si>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</si>
  <si>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</si>
  <si>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</si>
  <si>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</si>
  <si>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</si>
  <si>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</si>
  <si>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</si>
  <si>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</si>
  <si>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</si>
  <si>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</si>
  <si>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</si>
  <si>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</si>
  <si>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</si>
  <si>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</si>
  <si>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</si>
  <si>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</si>
  <si>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</si>
  <si>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</si>
  <si>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</si>
  <si>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</si>
  <si>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</si>
  <si>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</si>
  <si>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</si>
  <si>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</si>
  <si>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</si>
  <si>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</si>
  <si>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</si>
  <si>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</si>
  <si>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</si>
  <si>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</si>
  <si>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</si>
  <si>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</si>
  <si>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</si>
  <si>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</si>
  <si>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</si>
  <si>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</si>
  <si>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</si>
  <si>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</si>
  <si>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</si>
  <si>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</si>
  <si>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</si>
  <si>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</si>
  <si>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</si>
  <si>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</si>
  <si>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</si>
  <si>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</si>
  <si>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</si>
  <si>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</si>
  <si>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</si>
  <si>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</si>
  <si>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</si>
  <si>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</si>
  <si>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</si>
  <si>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</si>
  <si>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</si>
  <si>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</si>
  <si>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</si>
  <si>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</si>
  <si>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</si>
  <si>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</si>
  <si>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</si>
  <si>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</si>
  <si>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</si>
  <si>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</si>
  <si>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</si>
  <si>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</si>
  <si>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</si>
  <si>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</si>
  <si>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</si>
  <si>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</si>
  <si>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</si>
  <si>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</si>
  <si>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</si>
  <si>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</si>
  <si>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</si>
  <si>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</si>
  <si>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</si>
  <si>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</si>
  <si>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</si>
  <si>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</si>
  <si>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</si>
  <si>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</si>
  <si>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</si>
  <si>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</si>
  <si>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</si>
  <si>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</si>
  <si>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</si>
  <si>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</si>
  <si>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</si>
  <si>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</si>
  <si>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</si>
  <si>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</si>
  <si>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</si>
  <si>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</si>
  <si>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</si>
  <si>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</si>
  <si>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</si>
  <si>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</si>
  <si>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</si>
  <si>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</si>
  <si>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</si>
  <si>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</si>
  <si>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</si>
  <si>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</si>
  <si>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</si>
  <si>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</si>
  <si>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</si>
  <si>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</si>
  <si>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</si>
  <si>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</si>
  <si>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</si>
  <si>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</si>
  <si>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</si>
  <si>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</si>
  <si>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</si>
  <si>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</si>
  <si>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</si>
  <si>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</si>
  <si>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</si>
  <si>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</si>
  <si>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</si>
  <si>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</si>
  <si>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</si>
  <si>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</si>
  <si>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</si>
  <si>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</si>
  <si>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</si>
  <si>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</si>
  <si>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</si>
  <si>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</si>
  <si>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</si>
  <si>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</si>
  <si>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</si>
  <si>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</si>
  <si>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</si>
  <si>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</si>
  <si>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</si>
  <si>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</si>
  <si>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</si>
  <si>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</si>
  <si>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</si>
  <si>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</si>
  <si>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</si>
  <si>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</si>
  <si>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</si>
  <si>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</si>
  <si>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</si>
  <si>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</si>
  <si>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</si>
  <si>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</si>
  <si>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</si>
  <si>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</si>
  <si>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</si>
  <si>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</si>
  <si>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</si>
  <si>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</si>
  <si>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</si>
  <si>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</si>
  <si>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</si>
  <si>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</si>
  <si>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</si>
  <si>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</si>
  <si>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</si>
  <si>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</si>
  <si>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</si>
  <si>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</si>
  <si>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</si>
  <si>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</si>
  <si>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</si>
  <si>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</si>
  <si>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</si>
  <si>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</si>
  <si>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</si>
  <si>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</si>
  <si>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</si>
  <si>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</si>
  <si>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</si>
  <si>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</si>
  <si>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</si>
  <si>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</si>
  <si>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</si>
  <si>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</si>
  <si>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</si>
  <si>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</si>
  <si>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</si>
  <si>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</si>
  <si>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</si>
  <si>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</si>
  <si>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</si>
  <si>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</si>
  <si>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</si>
  <si>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</si>
  <si>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</si>
  <si>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</si>
  <si>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</si>
  <si>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</si>
  <si>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</si>
  <si>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</si>
  <si>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</si>
  <si>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</si>
  <si>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</si>
  <si>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</si>
  <si>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</si>
  <si>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</si>
  <si>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</si>
  <si>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</si>
  <si>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</si>
  <si>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</si>
  <si>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</si>
  <si>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</si>
  <si>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</si>
  <si>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</si>
  <si>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</si>
  <si>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</si>
  <si>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</si>
  <si>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</si>
  <si>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</si>
  <si>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</si>
  <si>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</si>
  <si>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</si>
  <si>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</si>
  <si>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</si>
  <si>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</si>
  <si>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</si>
  <si>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</si>
  <si>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</si>
  <si>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</si>
  <si>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</si>
  <si>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</si>
  <si>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</si>
  <si>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</si>
  <si>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</si>
  <si>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</si>
  <si>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</si>
  <si>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</si>
  <si>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</si>
  <si>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</si>
  <si>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</si>
  <si>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</si>
  <si>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</si>
  <si>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</si>
  <si>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</si>
  <si>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</si>
  <si>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</si>
  <si>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</si>
  <si>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</si>
  <si>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</si>
  <si>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</si>
  <si>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</si>
  <si>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</si>
  <si>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</si>
  <si>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</si>
  <si>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</si>
  <si>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</si>
  <si>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</si>
  <si>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</si>
  <si>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</si>
  <si>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</si>
  <si>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</si>
  <si>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</si>
  <si>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</si>
  <si>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</si>
  <si>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</si>
  <si>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</si>
  <si>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</si>
  <si>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</si>
  <si>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</si>
  <si>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</si>
  <si>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</si>
  <si>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</si>
  <si>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</si>
  <si>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</si>
  <si>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</si>
  <si>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</si>
  <si>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</si>
  <si>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</si>
  <si>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</si>
  <si>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</si>
  <si>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</si>
  <si>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</si>
  <si>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</si>
  <si>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</si>
  <si>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</si>
  <si>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</si>
  <si>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</si>
  <si>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</si>
  <si>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</si>
  <si>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</si>
  <si>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</si>
  <si>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</si>
  <si>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</si>
  <si>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</si>
  <si>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</si>
  <si>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</si>
  <si>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</si>
  <si>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</si>
  <si>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</si>
  <si>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</si>
  <si>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</si>
  <si>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</si>
  <si>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</si>
  <si>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</si>
  <si>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</si>
  <si>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</si>
  <si>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</si>
  <si>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</si>
  <si>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</si>
  <si>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</si>
  <si>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</si>
  <si>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</si>
  <si>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</si>
  <si>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</si>
  <si>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</si>
  <si>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</si>
  <si>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</si>
  <si>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</si>
  <si>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</si>
  <si>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</si>
  <si>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</si>
  <si>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</si>
  <si>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</si>
  <si>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</si>
  <si>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</si>
  <si>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</si>
  <si>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</si>
  <si>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</si>
  <si>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</si>
  <si>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</si>
  <si>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</si>
  <si>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</si>
  <si>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</si>
  <si>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</si>
  <si>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</si>
  <si>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</si>
  <si>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</si>
  <si>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</si>
  <si>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</si>
  <si>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</si>
  <si>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</si>
  <si>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</si>
  <si>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</si>
  <si>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</si>
  <si>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</si>
  <si>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</si>
  <si>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</si>
  <si>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</si>
  <si>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</si>
  <si>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</si>
  <si>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</si>
  <si>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</si>
  <si>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</si>
  <si>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</si>
  <si>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</si>
  <si>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</si>
  <si>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</si>
  <si>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</si>
  <si>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</si>
  <si>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</si>
  <si>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</si>
  <si>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</si>
  <si>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</si>
  <si>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</si>
  <si>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</si>
  <si>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</si>
  <si>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</si>
  <si>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</si>
  <si>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</si>
  <si>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</si>
  <si>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</si>
  <si>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</si>
  <si>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</si>
  <si>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</si>
  <si>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</si>
  <si>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</si>
  <si>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</si>
  <si>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</si>
  <si>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</si>
  <si>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</si>
  <si>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</si>
  <si>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</si>
  <si>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</si>
  <si>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</si>
  <si>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</si>
  <si>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</si>
  <si>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</si>
  <si>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</si>
  <si>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</si>
  <si>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</si>
  <si>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</si>
  <si>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</si>
  <si>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</si>
  <si>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</si>
  <si>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</si>
  <si>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</si>
  <si>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</si>
  <si>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</si>
  <si>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</si>
  <si>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</si>
  <si>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</si>
  <si>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</si>
  <si>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</si>
  <si>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</si>
  <si>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</si>
  <si>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</si>
  <si>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</si>
  <si>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</si>
  <si>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</si>
  <si>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</si>
  <si>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</si>
  <si>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</si>
  <si>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</si>
  <si>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</si>
  <si>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</si>
  <si>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</si>
  <si>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</si>
  <si>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</si>
  <si>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</si>
  <si>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</si>
  <si>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</si>
  <si>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</si>
  <si>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</si>
  <si>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</si>
  <si>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</si>
  <si>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</si>
  <si>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</si>
  <si>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</si>
  <si>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</si>
  <si>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</si>
  <si>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</si>
  <si>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</si>
  <si>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</si>
  <si>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</si>
  <si>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</si>
  <si>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</si>
  <si>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</si>
  <si>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</si>
  <si>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</si>
  <si>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</si>
  <si>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</si>
  <si>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</si>
  <si>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</si>
  <si>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</si>
  <si>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</si>
  <si>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</si>
  <si>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</si>
  <si>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</si>
  <si>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</si>
  <si>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</si>
  <si>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</si>
  <si>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</si>
  <si>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</si>
  <si>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</si>
  <si>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</si>
  <si>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</si>
  <si>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</si>
  <si>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</si>
  <si>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</si>
  <si>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</si>
  <si>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</si>
  <si>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</si>
  <si>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</si>
  <si>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</si>
  <si>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</si>
  <si>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</si>
  <si>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</si>
  <si>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</si>
  <si>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</si>
  <si>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</si>
  <si>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</si>
  <si>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</si>
  <si>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</si>
  <si>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</si>
  <si>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</si>
  <si>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</si>
  <si>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</si>
  <si>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</si>
  <si>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</si>
  <si>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</si>
  <si>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</si>
  <si>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</si>
  <si>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</si>
  <si>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</si>
  <si>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</si>
  <si>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</si>
  <si>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</si>
  <si>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</si>
  <si>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</si>
  <si>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</si>
  <si>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</si>
  <si>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</si>
  <si>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</si>
  <si>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</si>
  <si>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</si>
  <si>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</si>
  <si>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</si>
  <si>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</si>
  <si>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</si>
  <si>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</si>
  <si>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</si>
  <si>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</si>
  <si>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</si>
  <si>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</si>
  <si>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</si>
  <si>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</si>
  <si>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</si>
  <si>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</si>
  <si>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</si>
  <si>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</si>
  <si>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</si>
  <si>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</si>
  <si>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</si>
  <si>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</si>
  <si>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</si>
  <si>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</si>
  <si>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</si>
  <si>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</si>
  <si>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</si>
  <si>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</si>
  <si>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</si>
  <si>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</si>
  <si>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</si>
  <si>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</si>
  <si>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</si>
  <si>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</si>
  <si>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</si>
  <si>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</si>
  <si>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</si>
  <si>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</si>
  <si>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</si>
  <si>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</si>
  <si>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</si>
  <si>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</si>
  <si>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</si>
  <si>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</si>
  <si>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</si>
  <si>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</si>
  <si>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</si>
  <si>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</si>
  <si>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</si>
  <si>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</si>
  <si>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</si>
  <si>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</si>
  <si>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</si>
  <si>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</si>
  <si>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</si>
  <si>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</si>
  <si>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</si>
  <si>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</si>
  <si>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</si>
  <si>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</si>
  <si>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</si>
  <si>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</si>
  <si>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</si>
  <si>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</si>
  <si>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</si>
  <si>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</si>
  <si>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</si>
  <si>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</si>
  <si>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</si>
  <si>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</si>
  <si>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</si>
  <si>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</si>
  <si>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</si>
  <si>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</si>
  <si>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</si>
  <si>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</si>
  <si>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</si>
  <si>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</si>
  <si>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</si>
  <si>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</si>
  <si>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</si>
  <si>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</si>
  <si>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</si>
  <si>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</si>
  <si>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</si>
  <si>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</si>
  <si>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</si>
  <si>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</si>
  <si>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</si>
  <si>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</si>
  <si>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</si>
  <si>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</si>
  <si>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</si>
  <si>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</si>
  <si>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</si>
  <si>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</si>
  <si>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</si>
  <si>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</si>
  <si>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</si>
  <si>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</si>
  <si>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</si>
  <si>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</si>
  <si>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</si>
  <si>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</si>
  <si>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</si>
  <si>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</si>
  <si>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</si>
  <si>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</si>
  <si>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</si>
  <si>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</si>
  <si>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</si>
  <si>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</si>
  <si>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</si>
  <si>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</si>
  <si>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</si>
  <si>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</si>
  <si>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</si>
  <si>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</si>
  <si>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</si>
  <si>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</si>
  <si>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</si>
  <si>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</si>
  <si>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</si>
  <si>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</si>
  <si>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</si>
  <si>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</si>
  <si>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</si>
  <si>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</si>
  <si>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</si>
  <si>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</si>
  <si>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</si>
  <si>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</si>
  <si>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</si>
  <si>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</si>
  <si>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</si>
  <si>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</si>
  <si>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</si>
  <si>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</si>
  <si>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</si>
  <si>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</si>
  <si>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</si>
  <si>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</si>
  <si>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</si>
  <si>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</si>
  <si>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</si>
  <si>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</si>
  <si>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</si>
  <si>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</si>
  <si>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</si>
  <si>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</si>
  <si>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</si>
  <si>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</si>
  <si>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</si>
  <si>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</si>
  <si>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</si>
  <si>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</si>
  <si>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</si>
  <si>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</si>
  <si>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</si>
  <si>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</si>
  <si>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</si>
  <si>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</si>
  <si>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</si>
  <si>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</si>
  <si>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</si>
  <si>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</si>
  <si>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</si>
  <si>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</si>
  <si>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</si>
  <si>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</si>
  <si>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</si>
  <si>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</si>
  <si>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</si>
  <si>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</si>
  <si>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</si>
  <si>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</si>
  <si>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</si>
  <si>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</si>
  <si>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</si>
  <si>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</si>
  <si>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</si>
  <si>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</si>
  <si>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</si>
  <si>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</si>
  <si>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</si>
  <si>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</si>
  <si>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</si>
  <si>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</si>
  <si>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</si>
  <si>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</si>
  <si>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</si>
  <si>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</si>
  <si>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</si>
  <si>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</si>
  <si>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</si>
  <si>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</si>
  <si>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</si>
  <si>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</si>
  <si>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</si>
  <si>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</si>
  <si>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</si>
  <si>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</si>
  <si>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</si>
  <si>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</si>
  <si>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</si>
  <si>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</si>
  <si>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</si>
  <si>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</si>
  <si>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</si>
  <si>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</si>
  <si>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</si>
  <si>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</si>
  <si>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</si>
  <si>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</si>
  <si>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</si>
  <si>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</si>
  <si>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</si>
  <si>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</si>
  <si>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</si>
  <si>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</si>
  <si>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</si>
  <si>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</si>
  <si>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</si>
  <si>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</si>
  <si>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</si>
  <si>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</si>
  <si>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</si>
  <si>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</si>
  <si>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</si>
  <si>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</si>
  <si>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</si>
  <si>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</si>
  <si>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</si>
  <si>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</si>
  <si>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</si>
  <si>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</si>
  <si>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</si>
  <si>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</si>
  <si>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</si>
  <si>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</si>
  <si>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</si>
  <si>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</si>
  <si>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</si>
  <si>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</si>
  <si>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</si>
  <si>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</si>
  <si>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</si>
  <si>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</si>
  <si>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</si>
  <si>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</si>
  <si>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</si>
  <si>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</si>
  <si>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</si>
  <si>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</si>
  <si>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</si>
  <si>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</si>
  <si>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</si>
  <si>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</si>
  <si>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</si>
  <si>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</si>
  <si>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</si>
  <si>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</si>
  <si>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</si>
  <si>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</si>
  <si>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</si>
  <si>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</si>
  <si>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</si>
  <si>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</si>
  <si>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</si>
  <si>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</si>
  <si>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</si>
  <si>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</si>
  <si>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</si>
  <si>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</si>
  <si>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</si>
  <si>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</si>
  <si>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</si>
  <si>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</si>
  <si>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</si>
  <si>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</si>
  <si>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</si>
  <si>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</si>
  <si>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</si>
  <si>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</si>
  <si>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</si>
  <si>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</si>
  <si>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</si>
  <si>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</si>
  <si>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</si>
  <si>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</si>
  <si>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</si>
  <si>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</si>
  <si>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</si>
  <si>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</si>
  <si>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</si>
  <si>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</si>
  <si>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</si>
  <si>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</si>
  <si>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</si>
  <si>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</si>
  <si>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</si>
  <si>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</si>
  <si>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</si>
  <si>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</si>
  <si>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</si>
  <si>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</si>
  <si>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</si>
  <si>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</si>
  <si>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</si>
  <si>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</si>
  <si>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</si>
  <si>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</si>
  <si>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</si>
  <si>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</si>
  <si>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</si>
  <si>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</si>
  <si>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</si>
  <si>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</si>
  <si>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</si>
  <si>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</si>
  <si>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</si>
  <si>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</si>
  <si>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</si>
  <si>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</si>
  <si>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</si>
  <si>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</si>
  <si>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</si>
  <si>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</si>
  <si>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</si>
  <si>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</si>
  <si>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</si>
  <si>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</si>
  <si>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</si>
  <si>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</si>
  <si>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</si>
  <si>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</si>
  <si>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</si>
  <si>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</si>
  <si>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</si>
  <si>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</si>
  <si>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</si>
  <si>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</si>
  <si>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</si>
  <si>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</si>
  <si>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</si>
  <si>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</si>
  <si>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</si>
  <si>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</si>
  <si>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</si>
  <si>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</si>
  <si>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</si>
  <si>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</si>
  <si>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</si>
  <si>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</si>
  <si>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</si>
  <si>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</si>
  <si>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</si>
  <si>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</si>
  <si>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</si>
  <si>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</si>
  <si>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</si>
  <si>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</si>
  <si>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</si>
  <si>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</si>
  <si>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</si>
  <si>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</si>
  <si>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</si>
  <si>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</si>
  <si>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</si>
  <si>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</si>
  <si>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</si>
  <si>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</si>
  <si>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</si>
  <si>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</si>
  <si>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</si>
  <si>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</si>
  <si>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</si>
  <si>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</si>
  <si>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</si>
  <si>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</si>
  <si>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</si>
  <si>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</si>
  <si>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</si>
  <si>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</si>
  <si>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</si>
  <si>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</si>
  <si>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</si>
  <si>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</si>
  <si>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</si>
  <si>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</si>
  <si>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</si>
  <si>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</si>
  <si>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</si>
  <si>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</si>
  <si>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</si>
  <si>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</si>
  <si>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</si>
  <si>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</si>
  <si>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</si>
  <si>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</si>
  <si>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</si>
  <si>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</si>
  <si>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</si>
  <si>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</si>
  <si>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</si>
  <si>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</si>
  <si>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</si>
  <si>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</si>
  <si>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</si>
  <si>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</si>
  <si>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</si>
  <si>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</si>
  <si>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</si>
  <si>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</si>
  <si>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</si>
  <si>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</si>
  <si>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</si>
  <si>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</si>
  <si>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</si>
  <si>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</si>
  <si>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</si>
  <si>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</si>
  <si>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</si>
  <si>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</si>
  <si>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</si>
  <si>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</si>
  <si>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</si>
  <si>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</si>
  <si>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</si>
  <si>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</si>
  <si>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</si>
  <si>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</si>
  <si>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</si>
  <si>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</si>
  <si>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</si>
  <si>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</si>
  <si>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</si>
  <si>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</si>
  <si>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</si>
  <si>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</si>
  <si>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</si>
  <si>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</si>
  <si>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</si>
  <si>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</si>
  <si>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</si>
  <si>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</si>
  <si>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</si>
  <si>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</si>
  <si>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</si>
  <si>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</si>
  <si>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</si>
  <si>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</si>
  <si>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</si>
  <si>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</si>
  <si>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</si>
  <si>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</si>
  <si>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</si>
  <si>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</si>
  <si>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</si>
  <si>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</si>
  <si>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</si>
  <si>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</si>
  <si>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</si>
  <si>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</si>
  <si>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</si>
  <si>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</si>
  <si>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</si>
  <si>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</si>
  <si>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</si>
  <si>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</si>
  <si>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</si>
  <si>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</si>
  <si>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</si>
  <si>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</si>
  <si>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</si>
  <si>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</si>
  <si>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</si>
  <si>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</si>
  <si>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</si>
  <si>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</si>
  <si>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</si>
  <si>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</si>
  <si>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</si>
  <si>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</si>
  <si>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</si>
  <si>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</si>
  <si>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</si>
  <si>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</si>
  <si>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</si>
  <si>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</si>
  <si>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</si>
  <si>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</si>
  <si>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</si>
  <si>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</si>
  <si>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</si>
  <si>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</si>
  <si>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</si>
  <si>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</si>
  <si>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</si>
  <si>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</si>
  <si>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</si>
  <si>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</si>
  <si>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</si>
  <si>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</si>
  <si>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</si>
  <si>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</si>
  <si>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</si>
  <si>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</si>
  <si>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</si>
  <si>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</si>
  <si>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</si>
  <si>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</si>
  <si>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</si>
  <si>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</si>
  <si>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</si>
  <si>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</si>
  <si>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</si>
  <si>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</si>
  <si>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</si>
  <si>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</si>
  <si>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</si>
  <si>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</si>
  <si>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</si>
  <si>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</si>
  <si>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</si>
  <si>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</si>
  <si>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</si>
  <si>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</si>
  <si>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</si>
  <si>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</si>
  <si>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</si>
  <si>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</si>
  <si>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</si>
  <si>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</si>
  <si>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</si>
  <si>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</si>
  <si>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</si>
  <si>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</si>
  <si>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</si>
  <si>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</si>
  <si>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</si>
  <si>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</si>
  <si>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</si>
  <si>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</si>
  <si>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</si>
  <si>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</si>
  <si>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</si>
  <si>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</si>
  <si>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</si>
  <si>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</si>
  <si>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</si>
  <si>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</si>
  <si>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</si>
  <si>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</si>
  <si>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</si>
  <si>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</si>
  <si>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</si>
  <si>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</si>
  <si>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</si>
  <si>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</si>
  <si>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</si>
  <si>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</si>
  <si>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</si>
  <si>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</si>
  <si>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</si>
  <si>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</si>
  <si>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</si>
  <si>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</si>
  <si>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</si>
  <si>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</si>
  <si>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</si>
  <si>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</si>
  <si>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</si>
  <si>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</si>
  <si>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</si>
  <si>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</si>
  <si>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</si>
  <si>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</si>
  <si>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</si>
  <si>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</si>
  <si>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</si>
  <si>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</si>
  <si>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</si>
  <si>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</si>
  <si>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</si>
  <si>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</si>
  <si>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</si>
  <si>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</si>
  <si>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</si>
  <si>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</si>
  <si>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</si>
  <si>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</si>
  <si>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</si>
  <si>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</si>
  <si>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</si>
  <si>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</si>
  <si>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</si>
  <si>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</si>
  <si>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</si>
  <si>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</si>
  <si>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</si>
  <si>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</si>
  <si>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</si>
  <si>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</si>
  <si>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</si>
  <si>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</si>
  <si>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</si>
  <si>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</si>
  <si>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</si>
  <si>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</si>
  <si>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</si>
  <si>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</si>
  <si>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</si>
  <si>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</si>
  <si>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</si>
  <si>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</si>
  <si>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</si>
  <si>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</si>
  <si>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</si>
  <si>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</si>
  <si>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</si>
  <si>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</si>
  <si>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</si>
  <si>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</si>
  <si>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</si>
  <si>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</si>
  <si>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</si>
  <si>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</si>
  <si>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</si>
  <si>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</si>
  <si>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</si>
  <si>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</si>
  <si>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</si>
  <si>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</si>
  <si>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</si>
  <si>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</si>
  <si>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</si>
  <si>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</si>
  <si>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</si>
  <si>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</si>
  <si>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</si>
  <si>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</si>
  <si>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</si>
  <si>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</si>
  <si>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</si>
  <si>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</si>
  <si>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</si>
  <si>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</si>
  <si>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</si>
  <si>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</si>
  <si>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</si>
  <si>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</si>
  <si>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</si>
  <si>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</si>
  <si>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</si>
  <si>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</si>
  <si>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</si>
  <si>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</si>
  <si>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</si>
  <si>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</si>
  <si>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</si>
  <si>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</si>
  <si>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</si>
  <si>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</si>
  <si>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</si>
  <si>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</si>
  <si>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</si>
  <si>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</si>
  <si>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</si>
  <si>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</si>
  <si>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</si>
  <si>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</si>
  <si>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</si>
  <si>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</si>
  <si>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</si>
  <si>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</si>
  <si>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</si>
  <si>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</si>
  <si>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</si>
  <si>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</si>
  <si>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</si>
  <si>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</si>
  <si>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</si>
  <si>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</si>
  <si>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</si>
  <si>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</si>
  <si>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</si>
  <si>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</si>
  <si>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</si>
  <si>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</si>
  <si>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</si>
  <si>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</si>
  <si>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</si>
  <si>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</si>
  <si>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</si>
  <si>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</si>
  <si>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</si>
  <si>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</si>
  <si>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</si>
  <si>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</si>
  <si>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</si>
  <si>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</si>
  <si>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</si>
  <si>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</si>
  <si>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</si>
  <si>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</si>
  <si>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</si>
  <si>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</si>
  <si>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</si>
  <si>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</si>
  <si>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</si>
  <si>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</si>
  <si>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</si>
  <si>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</si>
  <si>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</si>
  <si>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</si>
  <si>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</si>
  <si>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</si>
  <si>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</si>
  <si>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</si>
  <si>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</si>
  <si>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</si>
  <si>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</si>
  <si>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</si>
  <si>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</si>
  <si>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</si>
  <si>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</si>
  <si>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</si>
  <si>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</si>
  <si>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</si>
  <si>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</si>
  <si>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</si>
  <si>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</si>
  <si>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</si>
  <si>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</si>
  <si>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</si>
  <si>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</si>
  <si>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</si>
  <si>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</si>
  <si>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</si>
  <si>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</si>
  <si>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</si>
  <si>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</si>
  <si>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</si>
  <si>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</si>
  <si>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</si>
  <si>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</si>
  <si>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</si>
  <si>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</si>
  <si>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</si>
  <si>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</si>
  <si>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</si>
  <si>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</si>
  <si>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</si>
  <si>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</si>
  <si>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</si>
  <si>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</si>
  <si>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</si>
  <si>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</si>
  <si>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</si>
  <si>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</si>
  <si>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</si>
  <si>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</si>
  <si>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</si>
  <si>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</si>
  <si>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</si>
  <si>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</si>
  <si>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</si>
  <si>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</si>
  <si>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</si>
  <si>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</si>
  <si>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</si>
  <si>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</si>
  <si>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</si>
  <si>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</si>
  <si>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</si>
  <si>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</si>
  <si>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</si>
  <si>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</si>
  <si>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</si>
  <si>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</si>
  <si>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</si>
  <si>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</si>
  <si>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</si>
  <si>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</si>
  <si>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</si>
  <si>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</si>
  <si>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</si>
  <si>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</si>
  <si>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</si>
  <si>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</si>
  <si>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</si>
  <si>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</si>
  <si>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</si>
  <si>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</si>
  <si>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</si>
  <si>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</si>
  <si>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</si>
  <si>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</si>
  <si>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</si>
  <si>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</si>
  <si>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</si>
  <si>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</si>
  <si>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</si>
  <si>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</si>
  <si>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</si>
  <si>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</si>
  <si>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</si>
  <si>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</si>
  <si>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</si>
  <si>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</si>
  <si>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</si>
  <si>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</si>
  <si>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</si>
  <si>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</si>
  <si>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</si>
  <si>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</si>
  <si>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</si>
  <si>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</si>
  <si>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</si>
  <si>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</si>
  <si>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</si>
  <si>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</si>
  <si>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</si>
  <si>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</si>
  <si>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</si>
  <si>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</si>
  <si>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</si>
  <si>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</si>
  <si>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</si>
  <si>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</si>
  <si>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</si>
  <si>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</si>
  <si>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</si>
  <si>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</si>
  <si>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</si>
  <si>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</si>
  <si>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</si>
  <si>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</si>
  <si>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</si>
  <si>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</si>
  <si>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</si>
  <si>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</si>
  <si>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</si>
  <si>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</si>
  <si>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</si>
  <si>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</si>
  <si>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</si>
  <si>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</si>
  <si>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</si>
  <si>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</si>
  <si>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</si>
  <si>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</si>
  <si>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</si>
  <si>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</si>
  <si>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</si>
  <si>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</si>
  <si>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</si>
  <si>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</si>
  <si>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</si>
  <si>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</si>
  <si>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</si>
  <si>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</si>
  <si>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</si>
  <si>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</si>
  <si>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</si>
  <si>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</si>
  <si>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</si>
  <si>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</si>
  <si>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</si>
  <si>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</si>
  <si>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</si>
  <si>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</si>
  <si>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</si>
  <si>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</si>
  <si>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</si>
  <si>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</si>
  <si>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</si>
  <si>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</si>
  <si>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</si>
  <si>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</si>
  <si>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</si>
  <si>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</si>
  <si>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</si>
  <si>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</si>
  <si>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</si>
  <si>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</si>
  <si>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</si>
  <si>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</si>
  <si>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</si>
  <si>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</si>
  <si>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</si>
  <si>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</si>
  <si>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</si>
  <si>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</si>
  <si>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</si>
  <si>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</si>
  <si>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</si>
  <si>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</si>
  <si>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</si>
  <si>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</si>
  <si>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</si>
  <si>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</si>
  <si>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</si>
  <si>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</si>
  <si>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</si>
  <si>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</si>
  <si>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</si>
  <si>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</si>
  <si>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</si>
  <si>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</si>
  <si>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</si>
  <si>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</si>
  <si>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</si>
  <si>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</si>
  <si>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</si>
  <si>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</si>
  <si>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</si>
  <si>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</si>
  <si>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</si>
  <si>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</si>
  <si>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</si>
  <si>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</si>
  <si>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</si>
  <si>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</si>
  <si>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</si>
  <si>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</si>
  <si>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</si>
  <si>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</si>
  <si>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</si>
  <si>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</si>
  <si>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</si>
  <si>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</si>
  <si>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</si>
  <si>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</si>
  <si>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</si>
  <si>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</si>
  <si>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</si>
  <si>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</si>
  <si>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</si>
  <si>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</si>
  <si>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</si>
  <si>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</si>
  <si>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</si>
  <si>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</si>
  <si>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</si>
  <si>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</si>
  <si>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</si>
  <si>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</si>
  <si>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</si>
  <si>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</si>
  <si>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</si>
  <si>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</si>
  <si>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</si>
  <si>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</si>
  <si>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</si>
  <si>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</si>
  <si>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</si>
  <si>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</si>
  <si>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</si>
  <si>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</si>
  <si>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</si>
  <si>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</si>
  <si>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</si>
  <si>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</si>
  <si>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</si>
  <si>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</si>
  <si>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</si>
  <si>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</si>
  <si>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</si>
  <si>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</si>
  <si>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</si>
  <si>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</si>
  <si>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</si>
  <si>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</si>
  <si>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</si>
  <si>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</si>
  <si>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</si>
  <si>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</si>
  <si>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</si>
  <si>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</si>
  <si>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</si>
  <si>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</si>
  <si>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</si>
  <si>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</si>
  <si>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</si>
  <si>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</si>
  <si>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</si>
  <si>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</si>
  <si>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</si>
  <si>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</si>
  <si>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</si>
  <si>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</si>
  <si>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</si>
  <si>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</si>
  <si>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</si>
  <si>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</si>
  <si>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</si>
  <si>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</si>
  <si>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</si>
  <si>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</si>
  <si>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</si>
  <si>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</si>
  <si>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</si>
  <si>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</si>
  <si>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</si>
  <si>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</si>
  <si>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</si>
  <si>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</si>
  <si>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</si>
  <si>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</si>
  <si>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</si>
  <si>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</si>
  <si>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</si>
  <si>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</si>
  <si>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</si>
  <si>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</si>
  <si>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</si>
  <si>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</si>
  <si>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</si>
  <si>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</si>
  <si>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</si>
  <si>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</si>
  <si>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</si>
  <si>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</si>
  <si>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</si>
  <si>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</si>
  <si>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</si>
  <si>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</si>
  <si>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</si>
  <si>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</si>
  <si>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</si>
  <si>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</si>
  <si>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</si>
  <si>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</si>
  <si>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</si>
  <si>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</si>
  <si>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</si>
  <si>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</si>
  <si>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</si>
  <si>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</si>
  <si>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</si>
  <si>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</si>
  <si>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</si>
  <si>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</si>
  <si>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</si>
  <si>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</si>
  <si>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</si>
  <si>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</si>
  <si>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</si>
  <si>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</si>
  <si>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</si>
  <si>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</si>
  <si>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</si>
  <si>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</si>
  <si>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</si>
  <si>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</si>
  <si>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</si>
  <si>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</si>
  <si>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</si>
  <si>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</si>
  <si>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</si>
  <si>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</si>
  <si>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</si>
  <si>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</si>
  <si>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</si>
  <si>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</si>
  <si>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</si>
  <si>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</si>
  <si>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</si>
  <si>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</si>
  <si>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</si>
  <si>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</si>
  <si>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</si>
  <si>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</si>
  <si>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</si>
  <si>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</si>
  <si>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</si>
  <si>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</si>
  <si>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</si>
  <si>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</si>
  <si>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</si>
  <si>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</si>
  <si>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</si>
  <si>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</si>
  <si>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</si>
  <si>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</si>
  <si>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</si>
  <si>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</si>
  <si>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</si>
  <si>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</si>
  <si>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</si>
  <si>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</si>
  <si>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</si>
  <si>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</si>
  <si>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</si>
  <si>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</si>
  <si>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</si>
  <si>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</si>
  <si>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</si>
  <si>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</si>
  <si>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</si>
  <si>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</si>
  <si>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</si>
  <si>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</si>
  <si>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</si>
  <si>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</si>
  <si>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</si>
  <si>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</si>
  <si>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</si>
  <si>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</si>
  <si>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</si>
  <si>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</si>
  <si>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</si>
  <si>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</si>
  <si>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</si>
  <si>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</si>
  <si>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</si>
  <si>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</si>
  <si>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</si>
  <si>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</si>
  <si>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</si>
  <si>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</si>
  <si>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</si>
  <si>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</si>
  <si>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</si>
  <si>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</si>
  <si>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</si>
  <si>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</si>
  <si>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</si>
  <si>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</si>
  <si>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</si>
  <si>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</si>
  <si>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</si>
  <si>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</si>
  <si>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</si>
  <si>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</si>
  <si>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</si>
  <si>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</si>
  <si>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</si>
  <si>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</si>
  <si>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</si>
  <si>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</si>
  <si>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</si>
  <si>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</si>
  <si>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</si>
  <si>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</si>
  <si>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</si>
  <si>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</si>
  <si>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</si>
  <si>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</si>
  <si>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</si>
  <si>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</si>
  <si>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</si>
  <si>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</si>
  <si>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</si>
  <si>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</si>
  <si>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</si>
  <si>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</si>
  <si>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</si>
  <si>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</si>
  <si>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</si>
  <si>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</si>
  <si>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</si>
  <si>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</si>
  <si>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</si>
  <si>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</si>
  <si>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</si>
  <si>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</si>
  <si>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</si>
  <si>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</si>
  <si>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</si>
  <si>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</si>
  <si>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</si>
  <si>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</si>
  <si>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</si>
  <si>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</si>
  <si>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</si>
  <si>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</si>
  <si>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</si>
  <si>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</si>
  <si>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</si>
  <si>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</si>
  <si>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</si>
  <si>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</si>
  <si>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</si>
  <si>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</si>
  <si>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</si>
  <si>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</si>
  <si>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</si>
  <si>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</si>
  <si>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</si>
  <si>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</si>
  <si>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</si>
  <si>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</si>
  <si>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</si>
  <si>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</si>
  <si>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</si>
  <si>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</si>
  <si>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</si>
  <si>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</si>
  <si>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</si>
  <si>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</si>
  <si>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</si>
  <si>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</si>
  <si>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</si>
  <si>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</si>
  <si>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</si>
  <si>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</si>
  <si>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</si>
  <si>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30 min</t>
  </si>
  <si>
    <t>Waiting PCM</t>
  </si>
  <si>
    <t>ETA 60 Mins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</si>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</sst>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2" totalsRowShown="0" headerRowDxfId="79" dataDxfId="78" headerRowBorderDxfId="76" tableBorderDxfId="77" totalsRowBorderDxfId="75">
  <autoFilter ref="A1:L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338.22512835648376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4.9155902779602911E-2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46001.173554050925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46001.173554050925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46001.173554050925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46001.173554050925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46001.173554050925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46001.173554050925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46001.173554050925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46001.173554050925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46001.173554050925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46001.173554050925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46001.173554050925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46001.173554050925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46001.173554050925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46001.173554050925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46001.173554050925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46001.173554050925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46001.173554050925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46001.173554050925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46001.173554050925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46001.173554050925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46001.173554050925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46001.173554050925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46001.173554050925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46001.173554050925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46001.173554050925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46001.173554050925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46001.173554050925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46001.173554050925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46001.173554050925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46001.173554050925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46001.173554050925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46001.173554050925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46001.173554050925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46001.173554050925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46001.173554050925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46001.173554050925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46001.173554050925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46001.173554050925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46001.173554050925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46001.173554050925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46001.173554050925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46001.173554050925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46001.173554050925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46001.173554050925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46001.173554050925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46001.173554050925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46001.173554050925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46001.173554050925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46001.173554050925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46001.173554050925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46001.173554050925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46001.173554050925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46001.173554050925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46001.173554050925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46001.173554050925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46001.173554050925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46001.173554050925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46001.173554050925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46001.173554050925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46001.173554050925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46001.173554050925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46001.173554050925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46001.173554050925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46001.173554050925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46001.173554050925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46001.173554050925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46001.173554050925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46001.173554050925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46001.173554050925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46001.173554050925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46001.173554050925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46001.173554050925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46001.173554050925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46001.173554050925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46001.173554050925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46001.173554050925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46001.173554050925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46001.173554050925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46001.173554050925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46001.173554050925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46001.173554050925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46001.173554050925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46001.173554050925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46001.173554050925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46001.173554050925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46001.173554050925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46001.173554050925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46001.173554050925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46001.173554050925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46001.173554050925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46001.173554050925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46001.173554050925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46001.173554050925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46001.173554050925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46001.173554050925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46001.173554050925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46001.173554050925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46001.173554050925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46001.173554050925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46001.173554050925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46001.173554050925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46001.173554050925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46001.173554050925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46001.173554050925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46001.173554050925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46001.173554050925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46001.173554050925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46001.173554050925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46001.173554050925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46001.173554050925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46001.173554050925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46001.173554050925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46001.173554050925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46001.173554050925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46001.173554050925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46001.173554050925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46001.173554050925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46001.173554050925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46001.173554050925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46001.173554050925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46001.17355428241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46001.17355428241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46001.17355428241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46001.17355428241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46001.17355428241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46001.17355428241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46001.17355428241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46001.17355428241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46001.17355428241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46001.17355428241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46001.17355428241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46001.17355428241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46001.17355428241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46001.17355428241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46001.17355428241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46001.17355428241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46001.17355428241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46001.17355428241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46001.17355428241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46001.17355428241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46001.17355428241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46001.17355428241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46001.17355428241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46001.17355428241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46001.17355428241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46001.17355428241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46001.17355428241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46001.17355428241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46001.17355428241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46001.17355428241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46001.17355428241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46001.17355428241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46001.17355428241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46001.17355428241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46001.17355428241</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902901E8-C004-4052-B8F4-C6146EDACE57}"/>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2"/>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176.17371631944843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16.786135300928436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3.8181721064829617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8.9306365742231719E-2</v>
      </c>
      <c r="H6" s="97">
        <v>46001.073981481481</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25922</v>
      </c>
      <c r="E7" s="81"/>
      <c r="F7" s="97"/>
      <c r="G7" s="98">
        <f ca="1">IFERROR(NOW()-F7,"-")</f>
        <v>46001.173554050925</v>
      </c>
      <c r="H7" s="97">
        <v>46001.116990740738</v>
      </c>
      <c r="I7" s="18" t="str">
        <f>IFERROR(VLOOKUP(D7,DB!A:F,6,0),"")</f>
        <v>SCECO</v>
      </c>
      <c r="J7" s="18" t="str">
        <f>IFERROR(VLOOKUP(D7,DB!A:G,7,0),"")</f>
        <v>Vandalized</v>
      </c>
      <c r="K7" s="19" t="s">
        <v>39124</v>
      </c>
      <c r="L7" s="18" t="str">
        <f>IFERROR(VLOOKUP(D7,DB!A:I,9,0),"")</f>
        <v>Latis</v>
      </c>
    </row>
    <row r="8" spans="1:12" ht="31.5" customHeight="1">
      <c r="A8" s="96"/>
      <c r="B8" s="18" t="str">
        <f>IFERROR(VLOOKUP(D8,DB!A:K,11,0),"")</f>
        <v/>
      </c>
      <c r="C8" s="18"/>
      <c r="D8" s="18"/>
      <c r="E8" s="81"/>
      <c r="F8" s="97"/>
      <c r="G8" s="98">
        <f ca="1">IFERROR(NOW()-F8,"-")</f>
        <v>46001.173554050925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46001.173554050925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46001.173554050925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46001.173554050925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46001.173554050925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46001.173554050925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46001.173554050925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46001.173554050925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46001.173554050925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46001.173554050925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46001.173554050925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46001.173554050925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46001.173554050925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46001.173554050925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46001.173554050925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46001.173554050925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46001.173554050925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46001.173554050925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46001.173554050925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46001.173554050925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46001.173554050925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46001.173554050925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46001.173554050925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46001.173554050925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46001.173554050925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46001.173554050925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46001.173554050925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46001.173554050925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46001.173554050925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46001.173554050925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46001.173554050925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46001.173554050925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46001.173554050925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46001.173554050925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46001.173554050925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46001.173554050925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46001.173554050925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46001.173554050925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46001.173554050925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46001.173554050925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46001.173554050925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46001.173554050925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46001.173554050925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46001.173554050925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46001.173554050925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46001.173554050925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46001.173554050925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46001.173554050925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46001.173554050925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46001.173554050925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46001.173554050925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46001.173554050925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46001.173554050925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46001.173554050925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46001.173554050925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46001.173554050925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46001.173554050925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46001.173554050925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46001.173554050925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46001.173554050925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46001.173554050925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46001.173554050925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46001.173554050925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46001.173554050925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46001.173554050925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46001.173554050925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46001.173554050925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46001.173554050925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46001.173554050925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46001.173554050925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46001.173554050925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46001.173554050925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46001.173554050925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46001.173554050925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46001.173554050925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46001.173554050925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46001.173554050925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46001.173554050925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46001.173554050925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46001.173554050925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46001.173554050925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46001.173554050925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46001.173554050925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46001.173554050925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46001.173554050925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46001.173554050925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46001.173554050925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46001.173554050925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46001.173554050925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46001.173554050925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46001.173554050925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46001.173554050925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46001.173554050925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46001.173554050925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46001.173554050925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46001.173554050925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46001.173554050925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46001.173554050925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46001.173554050925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46001.173554050925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46001.173554050925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46001.173554050925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46001.173554050925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46001.173554050925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46001.173554050925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46001.173554050925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46001.173554050925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46001.173554050925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46001.173554050925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46001.173554050925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46001.173554050925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46001.173554050925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46001.173554050925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46001.173554050925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46001.173554050925</v>
      </c>
      <c r="H122" s="97"/>
      <c r="I122" s="18" t="str">
        <f>IFERROR(VLOOKUP(D122,DB!A:F,6,0),"")</f>
        <v/>
      </c>
      <c r="J122" s="18" t="str">
        <f>IFERROR(VLOOKUP(D122,DB!A:G,7,0),"")</f>
        <v/>
      </c>
      <c r="K122" s="19"/>
      <c r="L122" s="18" t="str">
        <f>IFERROR(VLOOKUP(D122,DB!A:I,9,0),"")</f>
        <v/>
      </c>
    </row>
    <row r="123" spans="1:12" ht="31.5" customHeight="1">
      <c r="A123" s="146"/>
      <c r="B123" s="147" t="str">
        <f>IFERROR(VLOOKUP(D123,DB!A:K,11,0),"")</f>
        <v/>
      </c>
      <c r="C123" s="147"/>
      <c r="D123" s="147"/>
      <c r="E123" s="147"/>
      <c r="F123" s="148"/>
      <c r="G123" s="149">
        <f ca="1">IFERROR(NOW()-F123,"-")</f>
        <v>46001.173554050925</v>
      </c>
      <c r="H123" s="148"/>
      <c r="I123" s="147" t="str">
        <f>IFERROR(VLOOKUP(D123,DB!A:F,6,0),"")</f>
        <v/>
      </c>
      <c r="J123" s="147" t="str">
        <f>IFERROR(VLOOKUP(D123,DB!A:G,7,0),"")</f>
        <v/>
      </c>
      <c r="K123" s="150"/>
      <c r="L123" s="147" t="str">
        <f>IFERROR(VLOOKUP(D123,DB!A:I,9,0),"")</f>
        <v/>
      </c>
    </row>
    <row r="124" spans="1:12" ht="31.5" customHeight="1">
      <c r="A124" s="96"/>
      <c r="B124" s="18" t="str">
        <f>IFERROR(VLOOKUP(D124,DB!A:K,11,0),"")</f>
        <v/>
      </c>
      <c r="C124" s="18"/>
      <c r="D124" s="18"/>
      <c r="E124" s="18"/>
      <c r="F124" s="97"/>
      <c r="G124" s="98">
        <f ca="1">IFERROR(NOW()-F124,"-")</f>
        <v>46001.173554050925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46001.173554050925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46001.173554050925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46001.173554050925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46001.173554050925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46001.173554050925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46001.173554050925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46001.173554050925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46001.173554050925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46001.173554050925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46001.173554050925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46001.173554050925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46001.173554050925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46001.173554050925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46001.173554050925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46001.173554050925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46001.173554050925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46001.173554050925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46001.173554050925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46001.173554050925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46001.173554050925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46001.173554050925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46001.173554050925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46001.173554050925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46001.173554050925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46001.173554050925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46001.173554050925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46001.173554050925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46001.173554050925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46001.173554050925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46001.173554050925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46001.173554050925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46001.173554050925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46001.173554050925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46001.173554050925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46001.173554050925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46001.173554050925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46001.173554050925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46001.173554050925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46001.173554050925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46001.173554050925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46001.173554050925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46001.173554050925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46001.173554050925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46001.173554050925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46001.173554050925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46001.173554050925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46001.173554050925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46001.173554050925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46001.173554050925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46001.173554050925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46001.173554050925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46001.173554050925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46001.173554050925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46001.173554050925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46001.173554050925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46001.173554050925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46001.173554050925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46001.173554050925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46001.173554050925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46001.173554050925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46001.173554050925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46001.173554050925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46001.173554050925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46001.173554050925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46001.173554050925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46001.173554050925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46001.173554050925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46001.173554050925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46001.173554050925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46001.173554050925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46001.173554050925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46001.173554050925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46001.173554050925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46001.173554050925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46001.173554050925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46001.173554050925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46001.173554050925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46001.173554050925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46001.173554050925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46001.173554050925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46001.173554050925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46001.173554050925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46001.173554050925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46001.173554050925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46001.173554050925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46001.173554050925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46001.173554050925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46001.173554050925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46001.173554050925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46001.173554050925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46001.173554050925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46001.173554050925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46001.173554050925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46001.173554050925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46001.173554050925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46001.173554050925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46001.173554050925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46001.173554050925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46001.173554050925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46001.173554050925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46001.173554050925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46001.173554050925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46001.173554050925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46001.173554050925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46001.173554050925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46001.173554050925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46001.173554050925</v>
      </c>
      <c r="H231" s="97"/>
      <c r="I231" s="18" t="str">
        <f>IFERROR(VLOOKUP(D231,DB!A:F,6,0),"")</f>
        <v/>
      </c>
      <c r="J231" s="18" t="str">
        <f>IFERROR(VLOOKUP(D231,DB!A:G,7,0),"")</f>
        <v/>
      </c>
      <c r="K231" s="19"/>
      <c r="L231" s="18" t="str">
        <f>IFERROR(VLOOKUP(D231,DB!A:I,9,0),"")</f>
        <v/>
      </c>
    </row>
    <row r="232" spans="1:12" ht="31.5" customHeight="1">
      <c r="A232" s="146"/>
      <c r="B232" s="147" t="str">
        <f>IFERROR(VLOOKUP(D232,DB!A:K,11,0),"")</f>
        <v/>
      </c>
      <c r="C232" s="147"/>
      <c r="D232" s="147"/>
      <c r="E232" s="147"/>
      <c r="F232" s="148"/>
      <c r="G232" s="149">
        <f ca="1">IFERROR(NOW()-F232,"-")</f>
        <v>46001.173554050925</v>
      </c>
      <c r="H232" s="148"/>
      <c r="I232" s="147" t="str">
        <f>IFERROR(VLOOKUP(D232,DB!A:F,6,0),"")</f>
        <v/>
      </c>
      <c r="J232" s="147" t="str">
        <f>IFERROR(VLOOKUP(D232,DB!A:G,7,0),"")</f>
        <v/>
      </c>
      <c r="K232" s="150"/>
      <c r="L232" s="147" t="str">
        <f>IFERROR(VLOOKUP(D232,DB!A:I,9,0),"")</f>
        <v/>
      </c>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46001.17355428241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46001.17355428241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46001.17355428241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46001.17355428241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46001.17355428241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46001.17355428241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46001.17355428241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46001.17355428241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46001.17355428241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46001.17355428241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46001.17355428241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46001.17355428241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46001.17355428241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46001.17355428241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46001.17355428241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46001.17355428241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46001.17355428241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46001.17355428241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46001.17355428241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46001.17355428241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46001.17355428241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46001.17355428241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46001.17355428241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46001.17355428241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46001.17355428241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46001.17355428241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46001.17355428241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46001.17355428241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46001.17355428241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46001.17355428241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46001.17355428241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46001.17355428241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46001.17355428241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46001.17355428241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46001.17355428241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46001.17355428241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46001.17355428241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46001.17355428241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46001.17355428241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46001.17355428241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46001.17355428241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46001.17355428241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46001.17355428241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46001.17355428241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46001.17355428241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46001.17355428241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46001.17355428241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46001.17355428241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46001.17355428241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46001.17355428241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46001.17355428241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46001.17355428241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46001.17355428241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46001.17355428241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46001.17355428241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46001.17355428241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46001.17355428241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46001.17355428241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46001.17355428241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46001.17355428241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46001.17355428241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46001.17355428241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46001.17355428241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46001.17355428241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46001.17355428241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46001.17355428241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46001.17355428241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46001.17355428241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46001.17355428241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46001.17355428241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46001.17355428241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46001.17355428241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46001.17355428241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46001.17355428241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46001.17355428241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46001.17355428241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46001.17355428241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46001.17355428241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46001.17355428241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46001.17355428241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46001.17355428241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46001.17355428241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46001.17355428241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46001.17355428241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46001.17355428241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46001.17355428241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46001.17355428241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46001.17355428241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46001.17355428241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46001.17355428241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46001.17355428241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46001.17355428241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46001.17355428241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46001.17355428241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46001.17355428241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46001.17355428241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46001.17355428241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46001.17355428241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46001.17355428241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46001.17355428241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46001.17355428241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46001.17355428241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46001.17355428241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46001.17355428241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46001.17355428241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46001.17355428241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46001.17355428241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46001.17355428241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46001.17355428241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46001.17355428241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46001.17355428241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46001.17355428241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46001.17355428241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46001.17355428241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46001.17355428241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46001.17355428241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46001.17355428241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46001.17355428241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46001.17355428241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46001.17355428241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46001.17355428241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46001.17355428241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46001.17355428241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46001.17355428241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46001.17355428241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46001.17355428241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46001.17355428241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46001.17355428241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46001.17355428241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46001.17355428241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46001.17355428241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46001.17355428241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46001.17355428241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46001.17355428241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46001.17355428241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46001.17355428241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46001.17355428241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46001.17355428241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46001.17355428241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46001.17355428241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46001.17355428241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46001.17355428241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46001.17355428241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46001.17355428241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46001.17355428241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46001.17355428241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46001.17355428241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46001.17355428241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46001.17355428241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46001.17355428241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46001.17355428241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46001.17355428241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46001.17355428241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46001.17355428241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46001.17355428241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46001.17355428241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46001.17355428241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46001.17355428241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46001.17355428241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46001.17355428241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46001.17355428241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46001.17355428241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46001.17355428241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46001.17355428241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46001.17355428241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46001.17355428241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46001.17355428241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46001.17355428241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46001.17355428241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46001.17355428241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46001.17355428241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46001.17355428241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46001.17355428241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46001.17355428241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46001.17355428241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46001.17355428241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46001.17355428241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46001.17355428241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46001.17355428241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46001.17355428241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46001.17355428241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46001.17355428241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46001.17355428241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46001.17355428241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46001.17355428241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46001.17355428241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46001.17355428241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46001.17355428241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46001.17355428241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46001.17355428241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46001.17355428241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46001.17355428241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46001.17355428241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46001.17355428241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46001.17355428241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46001.17355428241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46001.17355428241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46001.17355428241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46001.17355428241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46001.17355428241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46001.17355428241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46001.17355428241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46001.17355428241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46001.17355428241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46001.17355428241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46001.17355428241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46001.17355428241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46001.17355428241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46001.17355428241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46001.17355428241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46001.17355428241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46001.17355428241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46001.17355428241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46001.17355428241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46001.17355428241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46001.17355428241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46001.17355428241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46001.17355428241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46001.17355428241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46001.17355428241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46001.17355428241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46001.17355428241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46001.17355428241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46001.17355428241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46001.17355428241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46001.17355428241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46001.17355428241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46001.17355428241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46001.17355428241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46001.17355428241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46001.17355428241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46001.17355428241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46001.17355428241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46001.17355428241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46001.17355428241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46001.17355428241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46001.17355428241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46001.17355428241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46001.17355428241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46001.17355428241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46001.17355428241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46001.17355428241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46001.17355428241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46001.17355428241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46001.17355428241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46001.17355428241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46001.17355428241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46001.17355428241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46001.17355428241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46001.17355428241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46001.17355428241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46001.17355428241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46001.17355428241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46001.17355428241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46001.17355428241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46001.17355428241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46001.17355428241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46001.17355428241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46001.17355428241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46001.17355428241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46001.17355428241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46001.17355428241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46001.17355428241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46001.17355428241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46001.17355428241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46001.17355428241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46001.17355428241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46001.17355428241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46001.17355428241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46001.17355428241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46001.17355428241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46001.17355428241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46001.17355428241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46001.17355428241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46001.17355428241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46001.17355428241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46001.17355428241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46001.17355428241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46001.17355428241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46001.17355428241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46001.17355428241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46001.17355428241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46001.17355428241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46001.17355428241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46001.17355428241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46001.17355428241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46001.17355428241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46001.17355428241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46001.17355428241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46001.17355428241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46001.17355428241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46001.17355428241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46001.17355428241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46001.17355428241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46001.17355428241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46001.17355428241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46001.17355428241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46001.17355428241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46001.17355428241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46001.17355428241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46001.17355428241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46001.17355428241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46001.17355428241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46001.17355428241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46001.17355428241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46001.17355428241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46001.17355428241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46001.17355428241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46001.17355428241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46001.17355428241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46001.17355428241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46001.17355428241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46001.17355428241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46001.17355428241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46001.17355428241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46001.17355428241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46001.17355428241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46001.17355428241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46001.17355428241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46001.17355428241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46001.17355428241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46001.17355428241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46001.17355428241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46001.17355428241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46001.17355428241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46001.17355428241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46001.17355428241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46001.17355428241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46001.17355428241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46001.17355428241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46001.17355428241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46001.17355428241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46001.17355428241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46001.17355428241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46001.17355428241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46001.17355428241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46001.17355428241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46001.17355428241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46001.17355428241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46001.17355428241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46001.17355428241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46001.17355428241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46001.17355428241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46001.17355428241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46001.17355428241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46001.17355428241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46001.17355428241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46001.17355428241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46001.17355428241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46001.17355428241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46001.17355428241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46001.17355428241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46001.17355428241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46001.17355428241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46001.17355428241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46001.17355428241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46001.17355428241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46001.17355428241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46001.17355428241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46001.17355428241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46001.17355428241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46001.17355428241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46001.17355428241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46001.17355428241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46001.17355428241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46001.17355428241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46001.17355428241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46001.17355428241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46001.17355428241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46001.17355428241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46001.17355428241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46001.17355428241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46001.17355428241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46001.17355428241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46001.17355428241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46001.17355428241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46001.17355428241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46001.17355428241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46001.17355428241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46001.17355428241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46001.17355428241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46001.17355428241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46001.17355428241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46001.17355428241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46001.17355428241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46001.17355428241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46001.17355428241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46001.17355428241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46001.17355428241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46001.17355428241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46001.17355428241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46001.17355428241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46001.17355428241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46001.17355428241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46001.17355428241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46001.17355428241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46001.17355428241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46001.17355428241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46001.17355428241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46001.17355428241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46001.17355428241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46001.17355428241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46001.17355428241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46001.17355428241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46001.17355428241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46001.17355428241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46001.17355428241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46001.17355428241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46001.17355428241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46001.17355428241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46001.17355428241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46001.17355428241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46001.17355428241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46001.17355428241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46001.17355428241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46001.17355428241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46001.17355428241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46001.17355428241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46001.17355428241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46001.17355428241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46001.17355428241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46001.17355428241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46001.17355428241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46001.17355428241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46001.17355428241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46001.17355428241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46001.17355428241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46001.17355428241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46001.17355428241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46001.17355428241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46001.17355428241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46001.17355428241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46001.17355428241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46001.17355428241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46001.17355428241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46001.17355428241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46001.17355428241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46001.17355428241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46001.17355428241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46001.17355428241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46001.17355428241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46001.17355428241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46001.17355428241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46001.17355428241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46001.17355428241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46001.17355428241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46001.17355428241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46001.17355428241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46001.17355428241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46001.17355428241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46001.17355428241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46001.17355428241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46001.17355428241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46001.17355428241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46001.17355428241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46001.17355428241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46001.17355428241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46001.17355428241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46001.17355428241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46001.17355428241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46001.17355428241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46001.17355428241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46001.17355428241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46001.17355428241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46001.17355428241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46001.17355428241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46001.17355428241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46001.17355428241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46001.17355428241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46001.17355428241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46001.17355428241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46001.17355428241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46001.17355428241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46001.17355428241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46001.17355428241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46001.17355428241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46001.17355428241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46001.17355428241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46001.17355428241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46001.17355428241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46001.17355428241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46001.17355428241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46001.17355428241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46001.17355428241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46001.17355428241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46001.17355428241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46001.17355428241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46001.17355428241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46001.17355428241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46001.17355428241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46001.17355428241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46001.17355428241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46001.17355428241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46001.17355428241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46001.17355428241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46001.17355428241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46001.17355428241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46001.17355428241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46001.17355428241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46001.17355428241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46001.17355428241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46001.17355428241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46001.17355428241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46001.17355428241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46001.17355428241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46001.17355428241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46001.17355428241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46001.17355428241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46001.17355428241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46001.17355428241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46001.17355428241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46001.17355428241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46001.17355428241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46001.17355428241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46001.17355428241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46001.17355428241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46001.17355428241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46001.17355428241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46001.17355428241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46001.17355428241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46001.17355428241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46001.17355428241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46001.17355428241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46001.17355428241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46001.17355428241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46001.17355428241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46001.17355428241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46001.17355428241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46001.17355428241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46001.17355428241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46001.17355428241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46001.17355428241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46001.17355428241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46001.17355428241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46001.17355428241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46001.17355428241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46001.17355428241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46001.17355428241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46001.17355428241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46001.17355428241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46001.17355428241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46001.17355428241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46001.17355428241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46001.17355428241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46001.17355428241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46001.17355428241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46001.17355428241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46001.17355428241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46001.17355428241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46001.17355428241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46001.17355428241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46001.17355428241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46001.17355428241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46001.17355428241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46001.17355428241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46001.17355428241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46001.17355428241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46001.17355428241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46001.17355428241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46001.17355428241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46001.17355428241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46001.17355428241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46001.17355428241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46001.17355428241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46001.17355428241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46001.17355428241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46001.17355428241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46001.17355428241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46001.17355428241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46001.17355428241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46001.17355428241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46001.17355428241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46001.17355428241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46001.17355428241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46001.17355428241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46001.17355428241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46001.17355428241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46001.17355428241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46001.17355428241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46001.17355428241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46001.17355428241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46001.17355428241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46001.17355428241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46001.17355428241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46001.17355428241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46001.17355428241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46001.17355428241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46001.17355428241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46001.17355428241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46001.17355428241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46001.17355428241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46001.17355428241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46001.17355428241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46001.17355428241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46001.17355428241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46001.17355428241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46001.17355428241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46001.17355428241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46001.17355428241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46001.17355428241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46001.17355428241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46001.17355428241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46001.17355428241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46001.17355428241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46001.17355428241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46001.17355428241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46001.17355428241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46001.17355428241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46001.17355428241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46001.17355428241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46001.17355428241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46001.17355428241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46001.17355428241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46001.17355428241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46001.17355428241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46001.17355428241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46001.17355428241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46001.17355428241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46001.17355428241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46001.17355428241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46001.17355428241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46001.17355428241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46001.17355428241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46001.17355428241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46001.17355428241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46001.17355428241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46001.17355428241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46001.17355428241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46001.17355428241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46001.17355428241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46001.17355428241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46001.17355428241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46001.17355428241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46001.17355428241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46001.17355428241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46001.17355428241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46001.17355428241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46001.17355428241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46001.17355428241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46001.17355428241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46001.17355428241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46001.17355428241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46001.17355428241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46001.17355428241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46001.17355428241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46001.17355428241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46001.17355428241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46001.17355428241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46001.17355428241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46001.17355428241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46001.17355428241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46001.17355428241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46001.17355428241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46001.17355428241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46001.17355428241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46001.17355428241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46001.17355428241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46001.17355428241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46001.17355428241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46001.17355428241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46001.17355428241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46001.17355428241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46001.17355428241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46001.17355428241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46001.17355428241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46001.17355428241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46001.17355428241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46001.17355428241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46001.17355428241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46001.17355428241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46001.17355428241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46001.17355428241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46001.17355428241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46001.17355428241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46001.17355428241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46001.17355428241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46001.17355428241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46001.17355428241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46001.17355428241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46001.17355428241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46001.17355428241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46001.17355428241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46001.17355428241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46001.17355428241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46001.17355428241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46001.17355428241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46001.17355428241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46001.17355428241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46001.17355428241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46001.17355428241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46001.17355428241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46001.17355428241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46001.17355428241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46001.17355428241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46001.17355428241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46001.17355428241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46001.17355428241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46001.17355428241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46001.17355428241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46001.17355428241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46001.17355428241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46001.17355428241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46001.17355428241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46001.17355428241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46001.17355428241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46001.17355428241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46001.17355428241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46001.17355428241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46001.17355428241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46001.17355428241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46001.17355428241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46001.17355428241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46001.17355428241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46001.17355428241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46001.17355428241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46001.17355428241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46001.17355428241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46001.17355428241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46001.17355428241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46001.17355428241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46001.17355428241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46001.17355428241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46001.17355428241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46001.17355428241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46001.17355428241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46001.17355428241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46001.17355428241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46001.17355428241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46001.17355428241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46001.17355428241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46001.17355428241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46001.17355428241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46001.17355428241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46001.17355428241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46001.17355428241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46001.17355428241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46001.17355428241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46001.17355428241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46001.17355428241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46001.17355428241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46001.17355428241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46001.17355428241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46001.17355428241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46001.17355428241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46001.17355428241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46001.17355428241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46001.17355428241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46001.17355428241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46001.17355428241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46001.17355428241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46001.17355428241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46001.17355428241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46001.17355428241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46001.17355428241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46001.17355428241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46001.17355428241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46001.17355428241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46001.17355428241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46001.17355428241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46001.17355428241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46001.17355428241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46001.17355428241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46001.17355428241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46001.17355428241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46001.17355428241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46001.17355428241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46001.17355428241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46001.17355428241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46001.17355428241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46001.17355428241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46001.17355428241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46001.17355428241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46001.17355428241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46001.17355428241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46001.17355428241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46001.17355428241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46001.17355428241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46001.17355428241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46001.17355428241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46001.17355428241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46001.17355428241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46001.17355428241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46001.17355428241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46001.17355428241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46001.17355428241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46001.17355428241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46001.17355428241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46001.17355428241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46001.17355428241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46001.17355428241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46001.17355428241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46001.17355428241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46001.17355428241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46001.17355428241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46001.17355428241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46001.17355428241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46001.17355428241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46001.17355428241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46001.17355428241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46001.17355428241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46001.17355428241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46001.17355428241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46001.17355428241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46001.17355428241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46001.17355428241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46001.17355428241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46001.17355428241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46001.17355428241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46001.17355428241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46001.17355428241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46001.17355428241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46001.17355428241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46001.17355428241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46001.17355428241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46001.17355428241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46001.17355428241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46001.17355428241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46001.17355428241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46001.17355428241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46001.17355428241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46001.17355428241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46001.17355428241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46001.17355428241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46001.17355428241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46001.17355428241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46001.17355428241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46001.17355428241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46001.17355428241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46001.17355428241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46001.17355428241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46001.17355428241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46001.17355428241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46001.17355428241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46001.17355428241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46001.17355428241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46001.17355428241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46001.17355428241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46001.17355428241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46001.17355428241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46001.17355428241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46001.17355428241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46001.17355428241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46001.17355428241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46001.17355428241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46001.17355428241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46001.17355428241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46001.17355428241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46001.17355428241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46001.17355428241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46001.17355428241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46001.17355428241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46001.17355428241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46001.17355428241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46001.17355428241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46001.17355428241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46001.17355428241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46001.17355428241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46001.17355428241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46001.17355428241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46001.17355428241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46001.17355428241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46001.17355428241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46001.17355428241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46001.17355428241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46001.17355428241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297.6928366898137</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2.3794107638896094</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46001.17355428241</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32" ca="1" si="1">IFERROR(NOW()-F5,"")</f>
        <v>0.85532511574274395</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36539</v>
      </c>
      <c r="E6" s="90" t="s">
        <v>39106</v>
      </c>
      <c r="F6" s="91">
        <v>46001.012025462966</v>
      </c>
      <c r="G6" s="92">
        <f ca="1">IFERROR(NOW()-F6,"")</f>
        <v>0.16152881944435649</v>
      </c>
      <c r="H6" s="91">
        <v>46000.68472222222</v>
      </c>
      <c r="I6" s="107" t="str">
        <f>IFERROR(VLOOKUP(D6,DB!A:F,6,0),"")</f>
        <v>Generator-SG</v>
      </c>
      <c r="J6" s="107" t="str">
        <f>IFERROR(VLOOKUP(D6,DB!A:G,7,0),"")</f>
        <v>NA</v>
      </c>
      <c r="K6" s="93" t="s">
        <v>39134</v>
      </c>
      <c r="L6" s="87" t="str">
        <f>IFERROR(VLOOKUP(D6,DB!A:I,9,0),"")</f>
        <v>Latis</v>
      </c>
    </row>
    <row r="7" spans="1:16" ht="15" customHeight="1">
      <c r="A7" s="107" t="s">
        <v>39135</v>
      </c>
      <c r="B7" s="107" t="str">
        <f>IFERROR(VLOOKUP(D7,DB!A:K,11,0),"")</f>
        <v>R4</v>
      </c>
      <c r="C7" s="89">
        <v>1</v>
      </c>
      <c r="D7" s="87" t="s">
        <v>35887</v>
      </c>
      <c r="E7" s="90" t="s">
        <v>39106</v>
      </c>
      <c r="F7" s="91">
        <v>46000.733900462961</v>
      </c>
      <c r="G7" s="92">
        <f t="shared" ca="1" si="1"/>
        <v>0.43965381944872206</v>
      </c>
      <c r="H7" s="91">
        <v>46000.727962962963</v>
      </c>
      <c r="I7" s="107" t="str">
        <f>IFERROR(VLOOKUP(D7,DB!A:F,6,0),"")</f>
        <v>Generator-SG</v>
      </c>
      <c r="J7" s="107" t="str">
        <f>IFERROR(VLOOKUP(D7,DB!A:G,7,0),"")</f>
        <v>No BB Shifted</v>
      </c>
      <c r="K7" s="93" t="s">
        <v>39134</v>
      </c>
      <c r="L7" s="87" t="str">
        <f>IFERROR(VLOOKUP(D7,DB!A:I,9,0),"")</f>
        <v>Latis</v>
      </c>
    </row>
    <row r="8" spans="1:16" ht="15" customHeight="1">
      <c r="A8" s="107" t="s">
        <v>39136</v>
      </c>
      <c r="B8" s="107" t="str">
        <f>IFERROR(VLOOKUP(D8,DB!A:K,11,0),"")</f>
        <v>R4</v>
      </c>
      <c r="C8" s="89">
        <v>1</v>
      </c>
      <c r="D8" s="87" t="s">
        <v>36984</v>
      </c>
      <c r="E8" s="90" t="s">
        <v>39106</v>
      </c>
      <c r="F8" s="91">
        <v>46000.935289351852</v>
      </c>
      <c r="G8" s="92">
        <f ca="1">IFERROR(NOW()-F8,"")</f>
        <v>0.23826493055821629</v>
      </c>
      <c r="H8" s="91">
        <v>46000.558333333334</v>
      </c>
      <c r="I8" s="107" t="str">
        <f>IFERROR(VLOOKUP(D8,DB!A:F,6,0),"")</f>
        <v>SCECO</v>
      </c>
      <c r="J8" s="107" t="str">
        <f>IFERROR(VLOOKUP(D8,DB!A:G,7,0),"")</f>
        <v>Vandalized+Dead</v>
      </c>
      <c r="K8" s="93" t="s">
        <v>39137</v>
      </c>
      <c r="L8" s="87" t="str">
        <f>IFERROR(VLOOKUP(D8,DB!A:I,9,0),"")</f>
        <v>Latis</v>
      </c>
    </row>
    <row r="9" spans="1:16" s="94" customFormat="1" ht="15" customHeight="1">
      <c r="A9" s="155" t="s">
        <v>39138</v>
      </c>
      <c r="B9" s="107" t="str">
        <f>IFERROR(VLOOKUP(D9,DB!A:K,11,0),"")</f>
        <v>R4</v>
      </c>
      <c r="C9" s="89">
        <v>1</v>
      </c>
      <c r="D9" s="87" t="s">
        <v>29641</v>
      </c>
      <c r="E9" s="90" t="s">
        <v>39106</v>
      </c>
      <c r="F9" s="91">
        <v>46001.002905092595</v>
      </c>
      <c r="G9" s="92">
        <f ca="1">IFERROR(NOW()-F9,"")</f>
        <v>0.17064895833027549</v>
      </c>
      <c r="H9" s="91">
        <v>46000.455555555556</v>
      </c>
      <c r="I9" s="107" t="str">
        <f>IFERROR(VLOOKUP(D9,DB!A:F,6,0),"")</f>
        <v>SCECO</v>
      </c>
      <c r="J9" s="107" t="str">
        <f>IFERROR(VLOOKUP(D9,DB!A:G,7,0),"")</f>
        <v>Vandalized</v>
      </c>
      <c r="K9" s="93" t="s">
        <v>39139</v>
      </c>
      <c r="L9" s="87" t="str">
        <f>IFERROR(VLOOKUP(D9,DB!A:I,9,0),"")</f>
        <v>Latis</v>
      </c>
    </row>
    <row r="10" spans="1:16" ht="15" customHeight="1">
      <c r="A10" s="107" t="s">
        <v>39140</v>
      </c>
      <c r="B10" s="107" t="str">
        <f>IFERROR(VLOOKUP(D10,DB!A:K,11,0),"")</f>
        <v>R4</v>
      </c>
      <c r="C10" s="89">
        <v>1</v>
      </c>
      <c r="D10" s="87" t="s">
        <v>36739</v>
      </c>
      <c r="E10" s="90" t="s">
        <v>39106</v>
      </c>
      <c r="F10" s="91">
        <v>46001.132164351853</v>
      </c>
      <c r="G10" s="92">
        <f t="shared" ca="1" si="1"/>
        <v>4.1389930556761101E-2</v>
      </c>
      <c r="H10" s="91">
        <v>46001.143333333333</v>
      </c>
      <c r="I10" s="107" t="str">
        <f>IFERROR(VLOOKUP(D10,DB!A:F,6,0),"")</f>
        <v>Generator-SG</v>
      </c>
      <c r="J10" s="107" t="str">
        <f>IFERROR(VLOOKUP(D10,DB!A:G,7,0),"")</f>
        <v>Dead</v>
      </c>
      <c r="K10" s="93" t="s">
        <v>39134</v>
      </c>
      <c r="L10" s="87" t="str">
        <f>IFERROR(VLOOKUP(D10,DB!A:I,9,0),"")</f>
        <v>Latis</v>
      </c>
    </row>
    <row r="11" spans="1:16" ht="15" customHeight="1">
      <c r="A11" s="107" t="s">
        <v>39129</v>
      </c>
      <c r="B11" s="107" t="str">
        <f>IFERROR(VLOOKUP(D11,DB!A:K,11,0),"")</f>
        <v>R4</v>
      </c>
      <c r="C11" s="89">
        <v>2</v>
      </c>
      <c r="D11" s="87" t="s">
        <v>28682</v>
      </c>
      <c r="E11" s="90" t="s">
        <v>39106</v>
      </c>
      <c r="F11" s="91"/>
      <c r="G11" s="92">
        <f t="shared" ca="1" si="1"/>
        <v>46001.17355428241</v>
      </c>
      <c r="H11" s="91">
        <v>46000.572280092594</v>
      </c>
      <c r="I11" s="107" t="str">
        <f>IFERROR(VLOOKUP(D11,DB!A:F,6,0),"")</f>
        <v>SCECO</v>
      </c>
      <c r="J11" s="107" t="str">
        <f>IFERROR(VLOOKUP(D11,DB!A:G,7,0),"")</f>
        <v>Dead</v>
      </c>
      <c r="K11" s="93" t="s">
        <v>39141</v>
      </c>
      <c r="L11" s="87" t="str">
        <f>IFERROR(VLOOKUP(D11,DB!A:I,9,0),"")</f>
        <v>Latis</v>
      </c>
    </row>
    <row r="12" spans="1:16" ht="15" customHeight="1">
      <c r="A12" s="107"/>
      <c r="B12" s="107" t="str">
        <f>IFERROR(VLOOKUP(D12,DB!A:K,11,0),"")</f>
        <v/>
      </c>
      <c r="C12" s="89"/>
      <c r="D12" s="87"/>
      <c r="E12" s="90"/>
      <c r="F12" s="91"/>
      <c r="G12" s="92">
        <f t="shared" ca="1" si="1"/>
        <v>46001.17355428241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46001.17355428241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46001.17355428241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46001.17355428241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46001.17355428241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46001.17355428241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46001.17355428241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46001.17355428241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46001.17355428241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46001.17355428241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46001.17355428241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46001.17355428241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46001.17355428241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46001.17355428241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46001.17355428241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46001.17355428241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46001.17355428241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46001.17355428241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46001.17355428241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46001.17355428241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46001.17355428241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46001.17355428241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46001.17355428241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46001.17355428241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46001.17355428241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46001.17355428241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46001.17355428241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46001.17355428241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46001.17355428241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46001.17355428241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46001.17355428241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46001.17355428241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46001.17355428241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46001.17355428241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46001.17355428241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46001.17355428241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46001.17355428241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46001.17355428241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46001.17355428241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46001.17355428241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46001.17355428241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46001.17355428241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46001.17355428241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46001.17355428241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46001.17355428241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46001.17355428241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46001.17355428241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46001.17355428241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46001.17355428241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46001.17355428241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46001.17355428241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46001.17355428241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46001.17355428241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46001.17355428241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46001.17355428241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46001.17355428241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46001.17355428241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46001.17355428241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46001.17355428241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46001.17355428241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46001.17355428241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46001.17355428241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46001.17355428241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46001.17355428241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46001.17355428241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46001.17355428241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46001.17355428241</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109.34149409722158</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39111</v>
      </c>
      <c r="F3" s="38">
        <v>45926.188877314817</v>
      </c>
      <c r="G3" s="102">
        <f t="shared" ref="G3" ca="1" si="0">IFERROR(NOW()-F3,"")</f>
        <v>74.984676967593259</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39111</v>
      </c>
      <c r="F4" s="104">
        <v>45948.661111111112</v>
      </c>
      <c r="G4" s="105">
        <f t="shared" ref="G4" ca="1" si="1">IFERROR(NOW()-F4,"")</f>
        <v>52.512443171297491</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19.800255671296327</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4.0660656249965541</v>
      </c>
      <c r="H6" s="38">
        <v>45997.093599537038</v>
      </c>
      <c r="I6" s="37" t="str">
        <f>IFERROR(VLOOKUP(D6,DB!A:F,6,0),"")</f>
        <v>SCECO</v>
      </c>
      <c r="J6" s="37" t="str">
        <f>IFERROR(VLOOKUP(D6,DB!A:G,7,0),"")</f>
        <v>In progress</v>
      </c>
      <c r="K6" s="37" t="s">
        <v>39151</v>
      </c>
      <c r="L6" s="37" t="str">
        <f>IFERROR(VLOOKUP(D6,DB!A:I,9,0),"")</f>
        <v>Latis</v>
      </c>
    </row>
    <row r="7" spans="1:13">
      <c r="A7" s="37"/>
      <c r="B7" s="37" t="str">
        <f>IFERROR(VLOOKUP(D7,DB!A:K,11,0),"")</f>
        <v/>
      </c>
      <c r="C7" s="37"/>
      <c r="D7" s="37"/>
      <c r="E7" s="37"/>
      <c r="F7" s="38"/>
      <c r="G7" s="131">
        <f ca="1">IFERROR(NOW()-F7,"")</f>
        <v>46001.173554050925</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46001.173554050925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46001.173554050925</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46001.173554050925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46001.173554050925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46001.173554050925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46001.173554050925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46001.173554050925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46001.173554050925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46001.173554050925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46001.173554050925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46001.173554050925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46001.173554050925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46001.173554050925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46001.173554050925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46001.173554050925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46001.173554050925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46001.173554050925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0.36500081018311903</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46001.173554050925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46001.173554050925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46001.173554050925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46001.173554050925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46001.173554050925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46001.173554050925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46001.173554050925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46001.173554050925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46001.173554050925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46001.173554050925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46001.173554050925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46001.173554050925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46001.173554050925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46001.173554050925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46001.173554050925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46001.173554050925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46001.173554050925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46001.173554050925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46001.173554050925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46001.173554050925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46001.173554050925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46001.173554050925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46001.173554050925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46001.173554050925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46001.173554050925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46001.173554050925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46001.173554050925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46001.173554050925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46001.173554050925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46001.173554050925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46001.173554050925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46001.173554050925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46001.173554050925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46001.173554050925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46001.173554050925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46001.173554050925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46001.173554050925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46001.173554050925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46001.173554050925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46001.173554050925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46001.173554050925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46001.173554050925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46001.173554050925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46001.173554050925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46001.173554050925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46001.173554050925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46001.173554050925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46001.173554050925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46001.173554050925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46001.173554050925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46001.173554050925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46001.173554050925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46001.173554050925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46001.173554050925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46001.173554050925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46001.173554050925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46001.173554050925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46001.173554050925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46001.173554050925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46001.173554050925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46001.173554050925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46001.173554050925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46001.173554050925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46001.173554050925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46001.173554050925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46001.173554050925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46001.173554050925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46001.173554050925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46001.173554050925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46001.173554050925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46001.173554050925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46001.173554050925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46001.173554050925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46001.173554050925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46001.173554050925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46001.173554050925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46001.173554050925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46001.173554050925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46001.173554050925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46001.173554050925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46001.173554050925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46001.173554050925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46001.173554050925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46001.173554050925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46001.173554050925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46001.173554050925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46001.173554050925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46001.173554050925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46001.173554050925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46001.173554050925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46001.173554050925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46001.173554050925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46001.173554050925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46001.173554050925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46001.173554050925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46001.173554050925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46001.173554050925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46001.173554050925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46001.173554050925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46001.173554050925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46001.173554050925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46001.173554050925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46001.173554050925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46001.173554050925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46001.173554050925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46001.173554050925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46001.173554050925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46001.173554050925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46001.173554050925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46001.173554050925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46001.173554050925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46001.173554050925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46001.173554050925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46001.173554050925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46001.173554050925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46001.173554050925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46001.173554050925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46001.173554050925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46001.173554050925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46001.173554050925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46001.173554050925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46001.173554050925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46001.173554050925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46001.173554050925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46001.173554050925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46001.173554050925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46001.173554050925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46001.173554050925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46001.173554050925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46001.173554050925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46001.173554050925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46001.173554050925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46001.173554050925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46001.173554050925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46001.173554050925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46001.173554050925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46001.173554050925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46001.173554050925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46001.173554050925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46001.173554050925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46001.173554050925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46001.173554050925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46001.173554050925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46001.173554050925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46001.173554050925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46001.173554050925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46001.173554050925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46001.173554050925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46001.173554050925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46001.173554050925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46001.173554050925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46001.173554050925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46001.173554050925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46001.173554050925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46001.173554050925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46001.173554050925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46001.173554050925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46001.173554050925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46001.173554050925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46001.173554050925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46001.173554050925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46001.173554050925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46001.173554050925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46001.173554050925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46001.173554050925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46001.173554050925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46001.173554050925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46001.173554050925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46001.173554050925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46001.173554050925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46001.173554050925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46001.173554050925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46001.173554050925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46001.173554050925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46001.173554050925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46001.173554050925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46001.173554050925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46001.173554050925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46001.173554050925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46001.173554050925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46001.173554050925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46001.173554050925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46001.173554050925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46001.173554050925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46001.173554050925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46001.173554050925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46001.173554050925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46001.173554050925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46001.173554050925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46001.173554050925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46001.173554050925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46001.173554050925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46001.173554050925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46001.173554050925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46001.173554050925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46001.173554050925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46001.173554050925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46001.173554050925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46001.173554050925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46001.173554050925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46001.173554050925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46001.173554050925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46001.173554050925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46001.173554050925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46001.173554050925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46001.173554050925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46001.173554050925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46001.173554050925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46001.173554050925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46001.173554050925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46001.173554050925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46001.173554050925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46001.173554050925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46001.173554050925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46001.173554050925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46001.173554050925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46001.173554050925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46001.173554050925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46001.173554050925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46001.173554050925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46001.173554050925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46001.173554050925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46001.173554050925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46001.173554050925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46001.173554050925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46001.173554050925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46001.173554050925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46001.173554050925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46001.173554050925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46001.173554050925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46001.173554050925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46001.173554050925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46001.173554050925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46001.173554050925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46001.173554050925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46001.173554050925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46001.173554050925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46001.173554050925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46001.173554050925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46001.173554050925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46001.173554050925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46001.173554050925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46001.173554050925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46001.173554050925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46001.173554050925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46001.173554050925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46001.173554050925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46001.173554050925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46001.173554050925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46001.173554050925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46001.173554050925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46001.173554050925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46001.173554050925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46001.173554050925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46001.173554050925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46001.173554050925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46001.173554050925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46001.173554050925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46001.173554050925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46001.173554050925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46001.173554050925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46001.173554050925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46001.173554050925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46001.173554050925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46001.173554050925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46001.173554050925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46001.173554050925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46001.173554050925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46001.173554050925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46001.173554050925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46001.173554050925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46001.173554050925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46001.173554050925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46001.173554050925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46001.173554050925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46001.173554050925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46001.173554050925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46001.173554050925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46001.173554050925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46001.173554050925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46001.173554050925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46001.173554050925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46001.173554050925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46001.173554050925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46001.173554050925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46001.173554050925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46001.173554050925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46001.173554050925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46001.173554050925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46001.173554050925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46001.173554050925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46001.173554050925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46001.173554050925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46001.173554050925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46001.173554050925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46001.173554050925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46001.173554050925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46001.173554050925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46001.173554050925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46001.173554050925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46001.173554050925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46001.173554050925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46001.173554050925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46001.173554050925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46001.173554050925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46001.173554050925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46001.173554050925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46001.173554050925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46001.173554050925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46001.173554050925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46001.173554050925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46001.173554050925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46001.173554050925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46001.173554050925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46001.173554050925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46001.173554050925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46001.173554050925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46001.173554050925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46001.173554050925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46001.173554050925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46001.173554050925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46001.173554050925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46001.173554050925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46001.173554050925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46001.173554050925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46001.173554050925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46001.173554050925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46001.173554050925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46001.173554050925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46001.173554050925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46001.173554050925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46001.173554050925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46001.173554050925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46001.173554050925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46001.173554050925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46001.173554050925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46001.173554050925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46001.173554050925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46001.173554050925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46001.173554050925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46001.173554050925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46001.173554050925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46001.173554050925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46001.173554050925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46001.173554050925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46001.173554050925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46001.173554050925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46001.173554050925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46001.173554050925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46001.173554050925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46001.173554050925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46001.173554050925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46001.173554050925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46001.173554050925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46001.173554050925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46001.173554050925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46001.173554050925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46001.173554050925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46001.173554050925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46001.173554050925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46001.173554050925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46001.173554050925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46001.173554050925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46001.173554050925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46001.173554050925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46001.173554050925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46001.173554050925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46001.173554050925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46001.173554050925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46001.173554050925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46001.173554050925</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46001.173554050925</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